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ncemjfhqfs01\Homeland Security\Grants\DHS C-UAS Grant Program\CUAS - 2027\Website\"/>
    </mc:Choice>
  </mc:AlternateContent>
  <xr:revisionPtr revIDLastSave="0" documentId="13_ncr:1_{FF34CF93-EA8E-48A5-98FD-DD4433E0C3FC}" xr6:coauthVersionLast="47" xr6:coauthVersionMax="47" xr10:uidLastSave="{00000000-0000-0000-0000-000000000000}"/>
  <bookViews>
    <workbookView xWindow="-108" yWindow="-108" windowWidth="23256" windowHeight="12456" activeTab="3" xr2:uid="{66535412-D878-4EC2-9852-C173CCE44391}"/>
  </bookViews>
  <sheets>
    <sheet name="SSI" sheetId="21" r:id="rId1"/>
    <sheet name="Certifications" sheetId="25" r:id="rId2"/>
    <sheet name="SAMPLE - Raccoon City" sheetId="3" r:id="rId3"/>
    <sheet name="Subapplicant" sheetId="23" r:id="rId4"/>
  </sheets>
  <externalReferences>
    <externalReference r:id="rId5"/>
    <externalReference r:id="rId6"/>
  </externalReferences>
  <definedNames>
    <definedName name="Capability">[1]Sheet2!$D$20:$D$21</definedName>
    <definedName name="CostShare">[1]Sheet2!$D$10:$D$12</definedName>
    <definedName name="COTP">[1]Sheet2!$A$10:$A$49</definedName>
    <definedName name="IndirectCosts">[2]Validation!#REF!</definedName>
    <definedName name="LaborforPrimaryServices">[2]Validation!#REF!</definedName>
    <definedName name="Org">[1]Sheet2!$A$3:$A$7</definedName>
    <definedName name="OrgType">[1]Sheet2!$E$3:$E$6</definedName>
    <definedName name="PersonalHygieneSupplies">[2]Validation!#REF!</definedName>
    <definedName name="POTE">[1]Sheet2!$D$14:$D$18</definedName>
    <definedName name="_xlnm.Print_Area" localSheetId="1">Certifications!$A$1:$J$19</definedName>
    <definedName name="Priority">[1]Sheet2!$G$14:$G$23</definedName>
    <definedName name="SecondaryServicesClothing">[2]Validation!#REF!</definedName>
    <definedName name="SecondaryServicesLaborforSecondaryServices">[2]Validation!#REF!</definedName>
    <definedName name="SecondaryServicesOutreachInformation">[2]Validation!#REF!</definedName>
    <definedName name="SecondaryServicesRenovationsormodificationstoexistingfacilities">[2]Validation!#REF!</definedName>
    <definedName name="SecondaryServicesTranslationServices">[2]Validation!#REF!</definedName>
    <definedName name="YesNo">[1]Sheet2!$C$10:$C$11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5" i="23" l="1"/>
  <c r="H127" i="23"/>
  <c r="H128" i="23"/>
  <c r="H99" i="23"/>
  <c r="I99" i="23" s="1"/>
  <c r="M201" i="23"/>
  <c r="G183" i="23"/>
  <c r="H183" i="23" s="1"/>
  <c r="G182" i="23"/>
  <c r="H182" i="23" s="1"/>
  <c r="G181" i="23"/>
  <c r="H181" i="23" s="1"/>
  <c r="G180" i="23"/>
  <c r="H180" i="23" s="1"/>
  <c r="G179" i="23"/>
  <c r="H179" i="23" s="1"/>
  <c r="G178" i="23"/>
  <c r="H178" i="23" s="1"/>
  <c r="G177" i="23"/>
  <c r="H177" i="23" s="1"/>
  <c r="H172" i="23"/>
  <c r="I172" i="23" s="1"/>
  <c r="G172" i="23"/>
  <c r="I171" i="23"/>
  <c r="H171" i="23"/>
  <c r="G171" i="23"/>
  <c r="H170" i="23"/>
  <c r="I170" i="23" s="1"/>
  <c r="G170" i="23"/>
  <c r="I169" i="23"/>
  <c r="H169" i="23"/>
  <c r="G169" i="23"/>
  <c r="G173" i="23" s="1"/>
  <c r="H168" i="23"/>
  <c r="I168" i="23" s="1"/>
  <c r="G168" i="23"/>
  <c r="I167" i="23"/>
  <c r="H167" i="23"/>
  <c r="G167" i="23"/>
  <c r="H166" i="23"/>
  <c r="I166" i="23" s="1"/>
  <c r="H173" i="23" s="1"/>
  <c r="G166" i="23"/>
  <c r="G160" i="23"/>
  <c r="H159" i="23"/>
  <c r="H158" i="23"/>
  <c r="H157" i="23"/>
  <c r="H156" i="23"/>
  <c r="H155" i="23"/>
  <c r="H154" i="23"/>
  <c r="I147" i="23"/>
  <c r="H147" i="23"/>
  <c r="G147" i="23"/>
  <c r="H146" i="23"/>
  <c r="I146" i="23" s="1"/>
  <c r="G146" i="23"/>
  <c r="I145" i="23"/>
  <c r="H145" i="23"/>
  <c r="G145" i="23"/>
  <c r="H144" i="23"/>
  <c r="I144" i="23" s="1"/>
  <c r="G144" i="23"/>
  <c r="H143" i="23"/>
  <c r="I143" i="23" s="1"/>
  <c r="G143" i="23"/>
  <c r="H142" i="23"/>
  <c r="I142" i="23" s="1"/>
  <c r="E87" i="23" s="1"/>
  <c r="G142" i="23"/>
  <c r="I141" i="23"/>
  <c r="H141" i="23"/>
  <c r="G141" i="23"/>
  <c r="H134" i="23"/>
  <c r="I134" i="23" s="1"/>
  <c r="G134" i="23"/>
  <c r="I133" i="23"/>
  <c r="H133" i="23"/>
  <c r="G133" i="23"/>
  <c r="H132" i="23"/>
  <c r="I132" i="23" s="1"/>
  <c r="G132" i="23"/>
  <c r="I131" i="23"/>
  <c r="H131" i="23"/>
  <c r="G131" i="23"/>
  <c r="H130" i="23"/>
  <c r="I130" i="23" s="1"/>
  <c r="G130" i="23"/>
  <c r="I129" i="23"/>
  <c r="H129" i="23"/>
  <c r="G129" i="23"/>
  <c r="I128" i="23"/>
  <c r="G128" i="23"/>
  <c r="I127" i="23"/>
  <c r="G127" i="23"/>
  <c r="H126" i="23"/>
  <c r="I126" i="23" s="1"/>
  <c r="G126" i="23"/>
  <c r="I125" i="23"/>
  <c r="E86" i="23" s="1"/>
  <c r="G125" i="23"/>
  <c r="H118" i="23"/>
  <c r="I118" i="23" s="1"/>
  <c r="G118" i="23"/>
  <c r="I117" i="23"/>
  <c r="H117" i="23"/>
  <c r="G117" i="23"/>
  <c r="H116" i="23"/>
  <c r="I116" i="23" s="1"/>
  <c r="G116" i="23"/>
  <c r="H115" i="23"/>
  <c r="I115" i="23" s="1"/>
  <c r="G115" i="23"/>
  <c r="H114" i="23"/>
  <c r="I114" i="23" s="1"/>
  <c r="G114" i="23"/>
  <c r="H113" i="23"/>
  <c r="I113" i="23" s="1"/>
  <c r="G113" i="23"/>
  <c r="H112" i="23"/>
  <c r="I112" i="23" s="1"/>
  <c r="G112" i="23"/>
  <c r="I105" i="23"/>
  <c r="H105" i="23"/>
  <c r="G105" i="23"/>
  <c r="I104" i="23"/>
  <c r="H104" i="23"/>
  <c r="G104" i="23"/>
  <c r="I103" i="23"/>
  <c r="H103" i="23"/>
  <c r="G103" i="23"/>
  <c r="H102" i="23"/>
  <c r="I102" i="23" s="1"/>
  <c r="G102" i="23"/>
  <c r="I101" i="23"/>
  <c r="H101" i="23"/>
  <c r="G101" i="23"/>
  <c r="H100" i="23"/>
  <c r="I100" i="23" s="1"/>
  <c r="G100" i="23"/>
  <c r="G99" i="23"/>
  <c r="H98" i="23"/>
  <c r="I98" i="23" s="1"/>
  <c r="G98" i="23"/>
  <c r="G90" i="23"/>
  <c r="F90" i="23"/>
  <c r="E90" i="23"/>
  <c r="D90" i="23"/>
  <c r="C90" i="23"/>
  <c r="H89" i="23"/>
  <c r="G89" i="23"/>
  <c r="F89" i="23"/>
  <c r="E89" i="23"/>
  <c r="D89" i="23"/>
  <c r="C89" i="23"/>
  <c r="I89" i="23" s="1"/>
  <c r="H88" i="23"/>
  <c r="G88" i="23"/>
  <c r="F88" i="23"/>
  <c r="E88" i="23"/>
  <c r="D88" i="23"/>
  <c r="C88" i="23"/>
  <c r="H87" i="23"/>
  <c r="G87" i="23"/>
  <c r="F87" i="23"/>
  <c r="D87" i="23"/>
  <c r="C87" i="23"/>
  <c r="H86" i="23"/>
  <c r="G86" i="23"/>
  <c r="F86" i="23"/>
  <c r="D86" i="23"/>
  <c r="C86" i="23"/>
  <c r="H85" i="23"/>
  <c r="G85" i="23"/>
  <c r="E85" i="23"/>
  <c r="D85" i="23"/>
  <c r="C85" i="23"/>
  <c r="H84" i="23"/>
  <c r="G84" i="23"/>
  <c r="F84" i="23"/>
  <c r="E84" i="23"/>
  <c r="D84" i="23"/>
  <c r="C84" i="23"/>
  <c r="W77" i="23"/>
  <c r="V77" i="23"/>
  <c r="X77" i="23" s="1"/>
  <c r="N201" i="3"/>
  <c r="H90" i="3"/>
  <c r="G90" i="3"/>
  <c r="F90" i="3"/>
  <c r="E90" i="3"/>
  <c r="D90" i="3"/>
  <c r="C90" i="3"/>
  <c r="H88" i="3"/>
  <c r="G88" i="3"/>
  <c r="F88" i="3"/>
  <c r="E88" i="3"/>
  <c r="D88" i="3"/>
  <c r="C88" i="3"/>
  <c r="H156" i="3"/>
  <c r="H89" i="3"/>
  <c r="G89" i="3"/>
  <c r="F89" i="3"/>
  <c r="E89" i="3"/>
  <c r="D89" i="3"/>
  <c r="C89" i="3"/>
  <c r="H87" i="3"/>
  <c r="G87" i="3"/>
  <c r="F87" i="3"/>
  <c r="E87" i="3"/>
  <c r="D87" i="3"/>
  <c r="C87" i="3"/>
  <c r="H86" i="3"/>
  <c r="G86" i="3"/>
  <c r="F86" i="3"/>
  <c r="C86" i="3"/>
  <c r="H85" i="3"/>
  <c r="G85" i="3"/>
  <c r="F85" i="3"/>
  <c r="C85" i="3"/>
  <c r="C84" i="3"/>
  <c r="H84" i="3"/>
  <c r="G84" i="3"/>
  <c r="F84" i="3"/>
  <c r="E84" i="3"/>
  <c r="E85" i="3"/>
  <c r="E86" i="3"/>
  <c r="D86" i="3"/>
  <c r="D85" i="3"/>
  <c r="H106" i="3"/>
  <c r="D84" i="3"/>
  <c r="G180" i="3"/>
  <c r="H180" i="3" s="1"/>
  <c r="G181" i="3"/>
  <c r="H181" i="3" s="1"/>
  <c r="G182" i="3"/>
  <c r="H182" i="3" s="1"/>
  <c r="H170" i="3"/>
  <c r="I170" i="3" s="1"/>
  <c r="G170" i="3"/>
  <c r="H169" i="3"/>
  <c r="I169" i="3" s="1"/>
  <c r="G169" i="3"/>
  <c r="H157" i="3"/>
  <c r="H132" i="3"/>
  <c r="I132" i="3" s="1"/>
  <c r="G132" i="3"/>
  <c r="H131" i="3"/>
  <c r="I131" i="3" s="1"/>
  <c r="G131" i="3"/>
  <c r="H145" i="3"/>
  <c r="I145" i="3" s="1"/>
  <c r="G145" i="3"/>
  <c r="H146" i="3"/>
  <c r="I146" i="3" s="1"/>
  <c r="G146" i="3"/>
  <c r="H130" i="3"/>
  <c r="I130" i="3" s="1"/>
  <c r="G130" i="3"/>
  <c r="H129" i="3"/>
  <c r="I129" i="3" s="1"/>
  <c r="G129" i="3"/>
  <c r="H133" i="3"/>
  <c r="I133" i="3" s="1"/>
  <c r="G133" i="3"/>
  <c r="H116" i="3"/>
  <c r="I116" i="3" s="1"/>
  <c r="G116" i="3"/>
  <c r="H115" i="3"/>
  <c r="I115" i="3" s="1"/>
  <c r="G115" i="3"/>
  <c r="H102" i="3"/>
  <c r="I102" i="3" s="1"/>
  <c r="H103" i="3"/>
  <c r="I103" i="3" s="1"/>
  <c r="H104" i="3"/>
  <c r="I104" i="3" s="1"/>
  <c r="G102" i="3"/>
  <c r="G103" i="3"/>
  <c r="G104" i="3"/>
  <c r="H141" i="3"/>
  <c r="I141" i="3" s="1"/>
  <c r="H166" i="3"/>
  <c r="I166" i="3" s="1"/>
  <c r="H173" i="3" s="1"/>
  <c r="H172" i="3"/>
  <c r="I172" i="3" s="1"/>
  <c r="H171" i="3"/>
  <c r="I171" i="3" s="1"/>
  <c r="H168" i="3"/>
  <c r="I168" i="3" s="1"/>
  <c r="H167" i="3"/>
  <c r="I167" i="3" s="1"/>
  <c r="H144" i="3"/>
  <c r="I144" i="3" s="1"/>
  <c r="H142" i="3"/>
  <c r="I142" i="3" s="1"/>
  <c r="H143" i="3"/>
  <c r="I143" i="3" s="1"/>
  <c r="H147" i="3"/>
  <c r="I147" i="3" s="1"/>
  <c r="H126" i="3"/>
  <c r="I126" i="3" s="1"/>
  <c r="I128" i="3"/>
  <c r="H135" i="3" s="1"/>
  <c r="I125" i="3"/>
  <c r="H127" i="3"/>
  <c r="I127" i="3" s="1"/>
  <c r="H134" i="3"/>
  <c r="I134" i="3" s="1"/>
  <c r="H112" i="3"/>
  <c r="I112" i="3" s="1"/>
  <c r="H113" i="3"/>
  <c r="I113" i="3" s="1"/>
  <c r="H114" i="3"/>
  <c r="I114" i="3" s="1"/>
  <c r="H117" i="3"/>
  <c r="I117" i="3" s="1"/>
  <c r="H118" i="3"/>
  <c r="I118" i="3" s="1"/>
  <c r="H100" i="3"/>
  <c r="I100" i="3" s="1"/>
  <c r="G99" i="3"/>
  <c r="G100" i="3"/>
  <c r="G101" i="3"/>
  <c r="G105" i="3"/>
  <c r="G98" i="3"/>
  <c r="H98" i="3"/>
  <c r="I98" i="3" s="1"/>
  <c r="I99" i="3"/>
  <c r="H101" i="3"/>
  <c r="I101" i="3" s="1"/>
  <c r="H105" i="3"/>
  <c r="I105" i="3" s="1"/>
  <c r="H155" i="3"/>
  <c r="H158" i="3"/>
  <c r="H159" i="3"/>
  <c r="H154" i="3"/>
  <c r="M201" i="3"/>
  <c r="G112" i="3"/>
  <c r="G113" i="3"/>
  <c r="G114" i="3"/>
  <c r="G117" i="3"/>
  <c r="G118" i="3"/>
  <c r="G125" i="3"/>
  <c r="G126" i="3"/>
  <c r="G127" i="3"/>
  <c r="G128" i="3"/>
  <c r="G134" i="3"/>
  <c r="G141" i="3"/>
  <c r="G142" i="3"/>
  <c r="G143" i="3"/>
  <c r="G144" i="3"/>
  <c r="G147" i="3"/>
  <c r="G166" i="3"/>
  <c r="G168" i="3"/>
  <c r="G171" i="3"/>
  <c r="G172" i="3"/>
  <c r="G167" i="3"/>
  <c r="O201" i="3" l="1"/>
  <c r="I86" i="23"/>
  <c r="H160" i="23"/>
  <c r="I88" i="23"/>
  <c r="H148" i="23"/>
  <c r="G148" i="23"/>
  <c r="G135" i="23"/>
  <c r="N201" i="23" s="1"/>
  <c r="G106" i="23"/>
  <c r="D91" i="23"/>
  <c r="C91" i="23"/>
  <c r="G91" i="23"/>
  <c r="G119" i="23"/>
  <c r="E91" i="23"/>
  <c r="H184" i="23"/>
  <c r="H90" i="23"/>
  <c r="I90" i="23" s="1"/>
  <c r="F85" i="23"/>
  <c r="F91" i="23" s="1"/>
  <c r="H119" i="23"/>
  <c r="I87" i="23"/>
  <c r="H106" i="23"/>
  <c r="H135" i="23"/>
  <c r="I84" i="23"/>
  <c r="G184" i="23"/>
  <c r="H148" i="3"/>
  <c r="H119" i="3"/>
  <c r="H160" i="3"/>
  <c r="I84" i="3"/>
  <c r="C91" i="3"/>
  <c r="G91" i="3"/>
  <c r="G148" i="3"/>
  <c r="I89" i="3"/>
  <c r="G173" i="3"/>
  <c r="G119" i="3"/>
  <c r="I87" i="3"/>
  <c r="G135" i="3"/>
  <c r="I88" i="3"/>
  <c r="I85" i="3"/>
  <c r="G106" i="3"/>
  <c r="G160" i="3"/>
  <c r="G179" i="3"/>
  <c r="H179" i="3" s="1"/>
  <c r="G183" i="3"/>
  <c r="H183" i="3" s="1"/>
  <c r="G178" i="3"/>
  <c r="H178" i="3" s="1"/>
  <c r="G177" i="3"/>
  <c r="H177" i="3" s="1"/>
  <c r="I85" i="23" l="1"/>
  <c r="I91" i="23" s="1"/>
  <c r="C8" i="23" s="1"/>
  <c r="O201" i="23"/>
  <c r="H91" i="23"/>
  <c r="D91" i="3"/>
  <c r="H184" i="3"/>
  <c r="E91" i="3"/>
  <c r="F91" i="3"/>
  <c r="I86" i="3"/>
  <c r="G184" i="3"/>
  <c r="I90" i="3" l="1"/>
  <c r="I91" i="3" s="1"/>
  <c r="H91" i="3"/>
  <c r="C8" i="3" l="1"/>
  <c r="V77" i="3"/>
  <c r="W77" i="3"/>
  <c r="X77" i="3" l="1"/>
</calcChain>
</file>

<file path=xl/sharedStrings.xml><?xml version="1.0" encoding="utf-8"?>
<sst xmlns="http://schemas.openxmlformats.org/spreadsheetml/2006/main" count="659" uniqueCount="272">
  <si>
    <t>COST CLASSIFICATION</t>
  </si>
  <si>
    <t>Planning</t>
  </si>
  <si>
    <t>Organization</t>
  </si>
  <si>
    <t>Equipment</t>
  </si>
  <si>
    <t>Training</t>
  </si>
  <si>
    <t>Exercise</t>
  </si>
  <si>
    <t>M&amp;A</t>
  </si>
  <si>
    <t>C. Travel</t>
  </si>
  <si>
    <t>D. Equipment</t>
  </si>
  <si>
    <t>E. Supplies</t>
  </si>
  <si>
    <t>F. Consultants/Contractors</t>
  </si>
  <si>
    <t>G. Other Costs</t>
  </si>
  <si>
    <t xml:space="preserve">TOTAL </t>
  </si>
  <si>
    <r>
      <t>Project Title:</t>
    </r>
    <r>
      <rPr>
        <sz val="12"/>
        <color theme="1"/>
        <rFont val="Calibri"/>
        <family val="2"/>
      </rPr>
      <t xml:space="preserve"> </t>
    </r>
  </si>
  <si>
    <t>Project Amount:</t>
  </si>
  <si>
    <t>Total Project Amount</t>
  </si>
  <si>
    <t>Narrative</t>
  </si>
  <si>
    <t>Positions</t>
  </si>
  <si>
    <t>Solution Area</t>
  </si>
  <si>
    <t># of FTEs</t>
  </si>
  <si>
    <t>Rate</t>
  </si>
  <si>
    <t>Total</t>
  </si>
  <si>
    <t>TOTAL</t>
  </si>
  <si>
    <t>Purpose</t>
  </si>
  <si>
    <t># of trips</t>
  </si>
  <si>
    <t>$ per each</t>
  </si>
  <si>
    <t>Item</t>
  </si>
  <si>
    <t># of items</t>
  </si>
  <si>
    <t>Subrecipient:</t>
  </si>
  <si>
    <t>• 1 FTE supervisor – create, develop policy, plan, maintain, and supervise the C-UAS program over the performance period. This supervisor will also work with federal partners to establish a regional C-UAS response. 
• Overtime to deploy C-UAS operators to support the Regional events for the performance period of the grant (2026-2028).
• Overtime for a detective to follow up and conduct criminal investigations of unlawful UAS detected.</t>
  </si>
  <si>
    <t>The stadium worked with Dedrone to analyze the current system and physical landscape to design enhancements that would augment current system capabilities suitable to our environment. The recommended detection enhancement is for 4 radar sensors to provide 360 degree stadium coverage as well as 2 additional pan, tilt, zoom cameras with AI-connectors that can easily integrate into the current system and its central processing hub. 
Cost estimates come directly from long-time stadium contractor, Dedrone, specific to installing and operating new system components</t>
  </si>
  <si>
    <t>Contract services for training on the specific equipment purchased through this grant, projected at $10,000</t>
  </si>
  <si>
    <t>n/a</t>
  </si>
  <si>
    <t>Point of Contact</t>
  </si>
  <si>
    <t>(Name)</t>
  </si>
  <si>
    <t>(E-Mail)</t>
  </si>
  <si>
    <t>(Phone)</t>
  </si>
  <si>
    <t>e.g.This project will deploy a multi-sensor C-UAS detection and mitigation system at Metro Stadium to protect large-scale events, including the 2026 FIFA World Cup. The project will enhance public safety, support mutual aid, and comply with all federal and state requirements.</t>
  </si>
  <si>
    <t xml:space="preserve">Narrative: </t>
  </si>
  <si>
    <t>Eligibility Statement</t>
  </si>
  <si>
    <t>I certify that I am an eligible state administrative authority. I have read and will abide by the requirements of the C-UAS Grant Program NOFO.</t>
  </si>
  <si>
    <t>Planned Activites/Services/Equipment</t>
  </si>
  <si>
    <t>Mitigation Capabilities</t>
  </si>
  <si>
    <t>Radar Use Case</t>
  </si>
  <si>
    <t>EO/IR Integration</t>
  </si>
  <si>
    <t>Passive RF (DF methods)</t>
  </si>
  <si>
    <t>Remote ID Compliance</t>
  </si>
  <si>
    <t>DTI Description</t>
  </si>
  <si>
    <t>Deployment/Connectivity Elements</t>
  </si>
  <si>
    <t>SaaS/Data Sharing Alignment</t>
  </si>
  <si>
    <t>e.g. Install 4 radar sensors and 2 PTZ cameras with AI connectors for +D14:I22360-degree stadium coverage. Provide operator training and develop SOPs for event response.</t>
  </si>
  <si>
    <t>e.g. Includes jammers and net systems for authorized mitigation.</t>
  </si>
  <si>
    <t>e.g. 4 radars for perimeter detection.</t>
  </si>
  <si>
    <t>e.g. Cameras provide day/night coverage and integrate with radar.</t>
  </si>
  <si>
    <t>e.g. Yes. System compliant with ASTM F3411-22a.</t>
  </si>
  <si>
    <t>e.g. System detects, tracks, and identifies UAS using radar and EO/IR integration.</t>
  </si>
  <si>
    <t>e.g. Includes network switches, backup generator, and secure data links.</t>
  </si>
  <si>
    <t xml:space="preserve">	e.g. Yes. Data sharing via secure cloud service with DHS.</t>
  </si>
  <si>
    <t>Capability Gap</t>
  </si>
  <si>
    <t>Threats/Vulnerabilities</t>
  </si>
  <si>
    <t xml:space="preserve">	Use this field for a summary statement of the overall deficiency or unmet need. e.g. Yes. Data sharing via secure cloud service with DHS.</t>
  </si>
  <si>
    <t>Current System Gaps</t>
  </si>
  <si>
    <t>Use this field to list or describe the specific factors (equipment, training, policy, etc.) that make up the broader capability gap. E.g. 	No integrated detection or response protocols for UAS threats.</t>
  </si>
  <si>
    <t>The risk that harmful events (e.g., unauthorized drones) could exploit weaknesses in our systems or procedures to cause harm. E.g. 	Large public events are vulnerable to unauthorized drone activity, posing risks to public safety and critical infrastructure.</t>
  </si>
  <si>
    <t>Project Objectives</t>
  </si>
  <si>
    <t>C-UAS Priority link</t>
  </si>
  <si>
    <t>Public Safety Impact</t>
  </si>
  <si>
    <t>e.g. Enhance detection, tracking, and mitigation of UAS threats at Metro Stadium. Train 10 operators and develop SOPs for event response.</t>
  </si>
  <si>
    <t>e.g. 	Objective 1: Enhance UAS detection and response capabilities.</t>
  </si>
  <si>
    <t xml:space="preserve">	e.g. Improved safety for event attendees and first responders.</t>
  </si>
  <si>
    <t>DHS/DOJ Policy Commitment</t>
  </si>
  <si>
    <t>Privacy Protections</t>
  </si>
  <si>
    <t>Operational Coordination</t>
  </si>
  <si>
    <t>FCC/FAA Compliance</t>
  </si>
  <si>
    <t>Special Events Support</t>
  </si>
  <si>
    <t>Mutual Aid Agreements</t>
  </si>
  <si>
    <t>Data Sharing</t>
  </si>
  <si>
    <t>Federal Statutes Compliance</t>
  </si>
  <si>
    <t>e.g. Yes. Will comply with all DHS/DOJ C-UAS policies.</t>
  </si>
  <si>
    <t>e.g. All operations will comply with FCC/FAA regulations.</t>
  </si>
  <si>
    <t>e.g. Yes. Will support regional special events upon request</t>
  </si>
  <si>
    <t>e.g. Yes. Mutual aid with county law enforcement.</t>
  </si>
  <si>
    <t>e.g. Yes. Will comply with all federal statutes and directives.</t>
  </si>
  <si>
    <t>Section 2: Executive Summary</t>
  </si>
  <si>
    <t>Section 1: Cover/Contact Information</t>
  </si>
  <si>
    <r>
      <t xml:space="preserve">Section 3: Project Description </t>
    </r>
    <r>
      <rPr>
        <sz val="14"/>
        <color rgb="FF000000"/>
        <rFont val="Calibri"/>
        <family val="2"/>
      </rPr>
      <t>(answer yes or no and provide a brief explanation)</t>
    </r>
  </si>
  <si>
    <t>Section 4: Capability Gap</t>
  </si>
  <si>
    <t>Response</t>
  </si>
  <si>
    <t>Coordination/Implementation Plan(s)</t>
  </si>
  <si>
    <t>Role/contribution within plan</t>
  </si>
  <si>
    <t>List plan or plans in which your agency is included as a participant in CUAS capabilities (insert additional rows if needed)</t>
  </si>
  <si>
    <t>Describe your roles and contribution to addressing/implementing CUAS capabilities. E.g. We are the primary law enforcement agency responsible for providing drone detection and tracking capabilities.</t>
  </si>
  <si>
    <t>Section 5: Project Objectives</t>
  </si>
  <si>
    <t>Baseline</t>
  </si>
  <si>
    <t>Target</t>
  </si>
  <si>
    <t>Performance Measure</t>
  </si>
  <si>
    <t>e.g. 0 staff trained/certified</t>
  </si>
  <si>
    <t>e.g. Have MOU with FBI and DHS for event support.</t>
  </si>
  <si>
    <t>Start Date</t>
  </si>
  <si>
    <t>End Date</t>
  </si>
  <si>
    <t>Milestone 1</t>
  </si>
  <si>
    <t>Milestone 2</t>
  </si>
  <si>
    <t>Milestone 3</t>
  </si>
  <si>
    <t>Install equipment</t>
  </si>
  <si>
    <t>Train operators</t>
  </si>
  <si>
    <t>Milestone 4</t>
  </si>
  <si>
    <t>Milestone 5</t>
  </si>
  <si>
    <t>Final drawdown, reporting and closeout</t>
  </si>
  <si>
    <t>e.g. OR/IR Integration</t>
  </si>
  <si>
    <t>e.g. Complete site survey and receive FEMA EHP approval</t>
  </si>
  <si>
    <t>Utilize equipment and share feed with partner agencies.</t>
  </si>
  <si>
    <t>e.g. Train and certify all designated operators</t>
  </si>
  <si>
    <t>Register for approved training courses</t>
  </si>
  <si>
    <t>Utilize equipment</t>
  </si>
  <si>
    <t>e.g. Deploy and integrate C-UAS detection and, if authorized, mitigation systems</t>
  </si>
  <si>
    <t>Procure previously identified mitigation equipment.</t>
  </si>
  <si>
    <t>Receive mitigation training at the FBI Schoolhouse.</t>
  </si>
  <si>
    <t>Utilize equipment at Summer Olympics event</t>
  </si>
  <si>
    <t>Consolidate, analyze and share data and lessons learned.</t>
  </si>
  <si>
    <r>
      <rPr>
        <b/>
        <sz val="18"/>
        <color theme="1"/>
        <rFont val="Calibri"/>
        <family val="2"/>
        <scheme val="minor"/>
      </rPr>
      <t>Instructions:</t>
    </r>
    <r>
      <rPr>
        <sz val="11"/>
        <color theme="1"/>
        <rFont val="Calibri"/>
        <family val="2"/>
        <scheme val="minor"/>
      </rPr>
      <t xml:space="preserve">
</t>
    </r>
    <r>
      <rPr>
        <i/>
        <sz val="16"/>
        <color theme="1"/>
        <rFont val="Calibri"/>
        <family val="2"/>
        <scheme val="minor"/>
      </rPr>
      <t>Complete all sections below for your project. Complete only 1 project for each subrecipient.
Use narrative text where prompted.
Answer Yes/No prompts and provide details if “Yes.”
Add rows for additional items as needed.
Reference or attach supporting documents in the Appendices section.
Review for completeness before submission.</t>
    </r>
  </si>
  <si>
    <t>(Title)</t>
  </si>
  <si>
    <t>Criteria #</t>
  </si>
  <si>
    <t>Criteria Description</t>
  </si>
  <si>
    <t>Special Event Assessment Rating (SEAR) Level I or II: Does the proposal specify support for cities hosting an event of National significance, including 2028 Summer Olympics, Superbowl, national events with an NSSE, SEAR 1 or 2 level designation?</t>
  </si>
  <si>
    <t>To be completed by the SAA only: C-UAS Grant Program Competitive Application Questions</t>
  </si>
  <si>
    <r>
      <t>Timely implementation (≤ 6 months; 12 months).</t>
    </r>
    <r>
      <rPr>
        <b/>
        <sz val="11"/>
        <color rgb="FFC00000"/>
        <rFont val="Calibri"/>
        <family val="2"/>
        <scheme val="minor"/>
      </rPr>
      <t xml:space="preserve"> ≤</t>
    </r>
    <r>
      <rPr>
        <b/>
        <u/>
        <sz val="11"/>
        <color rgb="FFC00000"/>
        <rFont val="Calibri"/>
        <family val="2"/>
        <scheme val="minor"/>
      </rPr>
      <t xml:space="preserve"> 6 months = 2 points </t>
    </r>
    <r>
      <rPr>
        <b/>
        <sz val="11"/>
        <color rgb="FFC00000"/>
        <rFont val="Calibri"/>
        <family val="2"/>
        <scheme val="minor"/>
      </rPr>
      <t xml:space="preserve">and within </t>
    </r>
    <r>
      <rPr>
        <b/>
        <u/>
        <sz val="11"/>
        <color rgb="FFC00000"/>
        <rFont val="Calibri"/>
        <family val="2"/>
        <scheme val="minor"/>
      </rPr>
      <t>12 months = 1 point</t>
    </r>
    <r>
      <rPr>
        <b/>
        <sz val="11"/>
        <color rgb="FFC00000"/>
        <rFont val="Calibri"/>
        <family val="2"/>
        <scheme val="minor"/>
      </rPr>
      <t>.</t>
    </r>
    <r>
      <rPr>
        <b/>
        <sz val="11"/>
        <color theme="1"/>
        <rFont val="Calibri"/>
        <family val="2"/>
        <scheme val="minor"/>
      </rPr>
      <t xml:space="preserve"> </t>
    </r>
    <r>
      <rPr>
        <b/>
        <u/>
        <sz val="11"/>
        <color theme="1"/>
        <rFont val="Calibri"/>
        <family val="2"/>
        <scheme val="minor"/>
      </rPr>
      <t>Zero points</t>
    </r>
    <r>
      <rPr>
        <b/>
        <sz val="11"/>
        <color theme="1"/>
        <rFont val="Calibri"/>
        <family val="2"/>
        <scheme val="minor"/>
      </rPr>
      <t xml:space="preserve"> if beyond 12 months.</t>
    </r>
  </si>
  <si>
    <t>Recommended Funding Amount</t>
  </si>
  <si>
    <t>Comments (include comments regarding partial funding recommendation and for projects that are not recommended.)</t>
  </si>
  <si>
    <t>To be completed by Subject Matter Expert reviewers only and in coordination with FEMA Program Office</t>
  </si>
  <si>
    <t xml:space="preserve">H. Management and Administration (M&amp;A) </t>
  </si>
  <si>
    <t>Grant Manager hourly rate</t>
  </si>
  <si>
    <t>Grant manager fringe rate</t>
  </si>
  <si>
    <t>Grant management supplies, including printing paper, toner, folders and postage</t>
  </si>
  <si>
    <t># of FTEs/Items</t>
  </si>
  <si>
    <t># of hours/items</t>
  </si>
  <si>
    <t>Rate/Price per item</t>
  </si>
  <si>
    <t>Do not exceed 3% of total project cost</t>
  </si>
  <si>
    <t>DTI-M Tech operator: 24 days of Salary and Fringe operational for Olympics 2027 venue</t>
  </si>
  <si>
    <t>Supervisor: 40 days of 2027 Olympics event operational costs and on-going OT through Performance Period</t>
  </si>
  <si>
    <t xml:space="preserve">Detection: Passive Radar System </t>
  </si>
  <si>
    <t>Detection: Portable PTZ cameras with AI connectors and mounts</t>
  </si>
  <si>
    <t>Deployment installation services contract</t>
  </si>
  <si>
    <t>Software license costs includes radar, camera, and AI integration</t>
  </si>
  <si>
    <r>
      <t>A &amp; B. Personnel/Fringe Benefits (</t>
    </r>
    <r>
      <rPr>
        <b/>
        <sz val="14"/>
        <color rgb="FFFF0000"/>
        <rFont val="Calibri"/>
        <family val="2"/>
      </rPr>
      <t>not including management and administration</t>
    </r>
    <r>
      <rPr>
        <b/>
        <sz val="14"/>
        <color rgb="FF000000"/>
        <rFont val="Calibri"/>
        <family val="2"/>
      </rPr>
      <t>)</t>
    </r>
  </si>
  <si>
    <t>Airfare</t>
  </si>
  <si>
    <t>Taxi from airport to training center</t>
  </si>
  <si>
    <t>Meals and Incidentals at GSA M&amp;IE rate for 2 officers x 8 days at Quantico VA</t>
  </si>
  <si>
    <t>Travel for 2 officers to attend FBI Schoolhouse training in Quantico VA</t>
  </si>
  <si>
    <t>Mitigation: Drone Immobilization X2000 Pro interceptor seek, track and immobilize</t>
  </si>
  <si>
    <t>Ratchet Straps (4 pack) to stabilize radar equipment</t>
  </si>
  <si>
    <t>Various size nuts, bolts, u-rings and adhesive tape for securing equipment</t>
  </si>
  <si>
    <t xml:space="preserve">Locking hard cases to secure equipment </t>
  </si>
  <si>
    <t>Pad-locks</t>
  </si>
  <si>
    <t>Personnel/Fringe Benefits</t>
  </si>
  <si>
    <t>Travel</t>
  </si>
  <si>
    <t>Supplies</t>
  </si>
  <si>
    <t>Consultants/Contractors</t>
  </si>
  <si>
    <t>Other Costs</t>
  </si>
  <si>
    <t>Management and Administration</t>
  </si>
  <si>
    <t>DTI-M operator attend FBI Schoolhouse training</t>
  </si>
  <si>
    <t>SME Recommendations</t>
  </si>
  <si>
    <t xml:space="preserve">Where applicable, select from the available dropdown list: </t>
  </si>
  <si>
    <t>Yes</t>
  </si>
  <si>
    <t>No</t>
  </si>
  <si>
    <t>Not Applicable</t>
  </si>
  <si>
    <t>NSSE, SEAR 1 or 2 (0 or 40)</t>
  </si>
  <si>
    <t>Mitigation (0 or 30</t>
  </si>
  <si>
    <t>Detect–Track–Identify (0 or 8)</t>
  </si>
  <si>
    <t>DTI Chain (0 or 2)</t>
  </si>
  <si>
    <t>DTIM Chain (0 or 4)</t>
  </si>
  <si>
    <t>Deployment/connectivity equipment plan (0 or 4)</t>
  </si>
  <si>
    <t>Wide Area DTIM Software as a Service (SaaS), (0 or 6)</t>
  </si>
  <si>
    <t>Trainer and Operator Readiness (0 or 2)</t>
  </si>
  <si>
    <t>Capability type (new or enhancement/maintenance) (1 or 2)</t>
  </si>
  <si>
    <t>To be edited only by Federal review panel and as needed.</t>
  </si>
  <si>
    <t>Retain for future use. Reporting requirements should measure project effectiveness in addressing performance goals.</t>
  </si>
  <si>
    <t>Does the proposal include mitigation (i.e., kinetic or radio frequency intercept capabilities, such as spoofers, jammers, net systems or “kamikaze” drones?</t>
  </si>
  <si>
    <t>Does the proposal clearly describe how it will detect, track, and identify UAS (mitigation may be described only if properly authorized, but is not required)?</t>
  </si>
  <si>
    <t>Does the applicant currently have personnel certified to use the requested equipment; or does the proposal include a role based training plan appropriate for the requested equipment? Any proposed training and equipment must be fully consistent with the capabilities and standards of the FBI National Counter-UAS Training Center.</t>
  </si>
  <si>
    <t>Timely Implementation: Will full implementation occur within 36 months? Projects requiring longer than the period of performance for complete implementation will not be considered for funding.</t>
  </si>
  <si>
    <t>Does the applicant have a history of completing projects within scope and on-time? Applicants with a history of poor performance should not be considered for funding.</t>
  </si>
  <si>
    <t>Is the proposal redundant to existing capabilities (not counting other proposals submitted under this application, or expansion/enhancement of existing capabilities)?</t>
  </si>
  <si>
    <r>
      <t xml:space="preserve">Program prioritization criterion are outlined below to help assist in determining eligibility and prioritization of funds.  Please select the appropriate answers related to the applicant and project.
DHS may contact applicants to provide documentation supporting your responses to the questions below.
If supporting documentation is requested by DHS: </t>
    </r>
    <r>
      <rPr>
        <sz val="12"/>
        <rFont val="Arial"/>
        <family val="2"/>
      </rPr>
      <t xml:space="preserve">Please provide supporting documentation materials via the method specified in the request. Applicants should provide supporting documentation that is readily available and appropriate for their organization.
</t>
    </r>
    <r>
      <rPr>
        <b/>
        <sz val="12"/>
        <rFont val="Arial"/>
        <family val="2"/>
      </rPr>
      <t>Examples of supporting documentation may include (but are not limited to):</t>
    </r>
    <r>
      <rPr>
        <sz val="12"/>
        <rFont val="Arial"/>
        <family val="2"/>
      </rPr>
      <t xml:space="preserve"> Training certificate from the FBI’s  National Counter-UAS Training Center or proof of registration for this course (required for approval to purchase mitigation equipment).</t>
    </r>
  </si>
  <si>
    <t>Is the applicant a qualified public safety organization? Non-qualified agencies should not be considered for funding.</t>
  </si>
  <si>
    <r>
      <t>Budget Summary:</t>
    </r>
    <r>
      <rPr>
        <b/>
        <sz val="14"/>
        <color rgb="FFFF0000"/>
        <rFont val="Calibri"/>
        <family val="2"/>
        <scheme val="minor"/>
      </rPr>
      <t xml:space="preserve"> Do not edit this section. </t>
    </r>
    <r>
      <rPr>
        <b/>
        <sz val="14"/>
        <color theme="1"/>
        <rFont val="Calibri"/>
        <family val="2"/>
        <scheme val="minor"/>
      </rPr>
      <t>Amounts are auto-summed from subsequent sections (e.g. Personnel costs from the "Personnel/Fringe Benefits" or "Travel" etc.).</t>
    </r>
  </si>
  <si>
    <t>Comments</t>
  </si>
  <si>
    <t>Project activities/objectives</t>
  </si>
  <si>
    <t>Agency Certifying Official</t>
  </si>
  <si>
    <t>Section 6: Strategic Plan alignment</t>
  </si>
  <si>
    <r>
      <t xml:space="preserve">Section 7: Implementation Plan (Timeline/Milestones) </t>
    </r>
    <r>
      <rPr>
        <i/>
        <sz val="12"/>
        <rFont val="Segoe UI"/>
        <family val="2"/>
      </rPr>
      <t>Identify milestones required to complete project activities/objectives.</t>
    </r>
    <r>
      <rPr>
        <b/>
        <sz val="13.5"/>
        <rFont val="Segoe UI"/>
        <family val="2"/>
      </rPr>
      <t xml:space="preserve"> </t>
    </r>
    <r>
      <rPr>
        <b/>
        <sz val="12"/>
        <color rgb="FFFF0000"/>
        <rFont val="Segoe UI"/>
        <family val="2"/>
      </rPr>
      <t>All work must be completed within the period of performance.</t>
    </r>
  </si>
  <si>
    <t>Total (Rate x Quantity)</t>
  </si>
  <si>
    <t>Agency Transport SUVs</t>
  </si>
  <si>
    <t>Training/Exercise/Security Planning</t>
  </si>
  <si>
    <t>e.g. 2 police officers attending DTI-M training at FBI Schoolhouse.</t>
  </si>
  <si>
    <t>Racoon City</t>
  </si>
  <si>
    <t>Percentage of funds utilized for training personnel in the operation of C-UAS technology. (Program Target 20%)</t>
  </si>
  <si>
    <t>1.c. Strengthen national preparedness by equipping SLTT agencies with C-UAS Grant Program capabilities.</t>
  </si>
  <si>
    <t>1.b. Strengthen national preparedness by equipping SLTT agencies with C-UAS Grant Program capabilities.</t>
  </si>
  <si>
    <t>1.a. Strengthen national preparedness by equipping SLTT agencies with C-UAS Grant Program capabilities.</t>
  </si>
  <si>
    <t>Total number of hours each system is in active use since acquisition</t>
  </si>
  <si>
    <t>3.b. Support the deployment of fixed or portable systems for UAS detection, tracking, identification, and—where authorized—mitigation, consistent with applicable laws.</t>
  </si>
  <si>
    <t>2.c. Protect critical infrastructure, mass gatherings, and sensitive government operations from UAS threats.</t>
  </si>
  <si>
    <t>3. a. Support the deployment of fixed or portable systems for UAS detection, tracking, identification, and—where authorized—mitigation, consistent with applicable laws.</t>
  </si>
  <si>
    <t>3.c. Support the deployment of fixed or portable systems for UAS detection, tracking, identification, and—where authorized—mitigation, consistent with applicable laws.</t>
  </si>
  <si>
    <t>2.b. Protect critical infrastructure, mass gatherings, and sensitive government operations from UAS threats.</t>
  </si>
  <si>
    <t>2.a. Protect critical infrastructure, mass gatherings, and sensitive government operations from UAS threats.</t>
  </si>
  <si>
    <t xml:space="preserve">80% of mitigation systems procured through the C-UAS Grant Program used to protect the 2028 Olympic and paralympic Games, other National Special Security Events or Special Event Assessment Rating activities in conjunction with Federal authorities. </t>
  </si>
  <si>
    <t>Successfully identify and classify 90% of detected UAS threats (e.g., distinguishing between commercial, recreational, and potentially malicious UAS).</t>
  </si>
  <si>
    <t>Make equipment available for interagency deployment throughout state for mass gathering events.</t>
  </si>
  <si>
    <t>e.g. 3 memorandums of agreement</t>
  </si>
  <si>
    <t>e.g. 10 memorandums of agreement</t>
  </si>
  <si>
    <t>e.g. 0 hours active</t>
  </si>
  <si>
    <t>e.g. 500 hours active</t>
  </si>
  <si>
    <t>e.g. 0% classification of detected UAS</t>
  </si>
  <si>
    <t>e.g. 90% classification of detected UAS</t>
  </si>
  <si>
    <t>e.g. 0% C-UAS deployment at SEAR/NSSE events</t>
  </si>
  <si>
    <t>e.g. 80% C-UAS deployment at SEAR/NSSE events</t>
  </si>
  <si>
    <t>Launch criminal investigations on 100% of identified violations of civil and criminal laws when UAS operators endanger the public, violate established airspace restrictions, or operate a UAS in furtherance of an element of another crime. (Include Total number of investigations launched based on intelligence provided by C-UAS)</t>
  </si>
  <si>
    <t>e..g 0% operational, 0 investigations</t>
  </si>
  <si>
    <t xml:space="preserve">e.g. 100% operational by end of project period; investigated 735 of 735 detected UAS. </t>
  </si>
  <si>
    <t>Cumulative number of UAS detections made by systems including repeated detections of the same UAS</t>
  </si>
  <si>
    <t>3.d. Support the deployment of fixed or portable systems for UAS detection, tracking, identification, and—where authorized—mitigation, consistent with applicable laws.</t>
  </si>
  <si>
    <t>Number of distinct UAS identified, ensuring that multiple detections of the same UAS are counted as a single unique even</t>
  </si>
  <si>
    <t>e.g. 0 UAS detections</t>
  </si>
  <si>
    <t>e.g. 0 UAS identified</t>
  </si>
  <si>
    <t>e.g. 735 UAS identified</t>
  </si>
  <si>
    <t>e.g. 735 UAS detections</t>
  </si>
  <si>
    <t xml:space="preserve">Percentage of funds utilized for purchase of C-UAS services. (Program Target 10%) </t>
  </si>
  <si>
    <t>e.g. no C-UAS equipment is owned</t>
  </si>
  <si>
    <t>e.g. 70% of this project funded C-UAS equipment</t>
  </si>
  <si>
    <t>Percentage of funds utilized for purchase of C-UAS equipment. (Program Target 70%)</t>
  </si>
  <si>
    <t>e.g. no C-UAS services available</t>
  </si>
  <si>
    <t>e.g. 10% of this project funded C-UAS services</t>
  </si>
  <si>
    <t>e.g. 20% of program funds were used to train/certify designated staff</t>
  </si>
  <si>
    <t>Goals</t>
  </si>
  <si>
    <t>Requested</t>
  </si>
  <si>
    <t>Only 1 operator needed.</t>
  </si>
  <si>
    <r>
      <t xml:space="preserve">Section 8: Performance Goals &amp; Measurement (NOFO aligned) </t>
    </r>
    <r>
      <rPr>
        <b/>
        <i/>
        <sz val="13.5"/>
        <color rgb="FFFF0000"/>
        <rFont val="Segoe UI"/>
        <family val="2"/>
      </rPr>
      <t xml:space="preserve">Complete the </t>
    </r>
    <r>
      <rPr>
        <b/>
        <i/>
        <sz val="13.5"/>
        <color rgb="FF0070C0"/>
        <rFont val="Segoe UI"/>
        <family val="2"/>
      </rPr>
      <t>"Baseline</t>
    </r>
    <r>
      <rPr>
        <b/>
        <i/>
        <sz val="13.5"/>
        <color rgb="FFFF0000"/>
        <rFont val="Segoe UI"/>
        <family val="2"/>
      </rPr>
      <t>" and "Target" columns</t>
    </r>
  </si>
  <si>
    <r>
      <t xml:space="preserve">Section 9: Policy and Compliance: </t>
    </r>
    <r>
      <rPr>
        <b/>
        <sz val="13.5"/>
        <color rgb="FFFF0000"/>
        <rFont val="Segoe UI"/>
        <family val="2"/>
      </rPr>
      <t>Answer Yes/No and state intent/status</t>
    </r>
  </si>
  <si>
    <t>e.g. Policies are in place for data minimization, access controls, and compliance with state law.</t>
  </si>
  <si>
    <t>e.g. Currently unavailable, Intend to develop a cloud-based sharing with DHS per vendor contract.</t>
  </si>
  <si>
    <t>SME: Explain why costs are changed or reduced.</t>
  </si>
  <si>
    <t>STOP: Application is complete. Verify services, equipment, quantities and costs are accurate. Send your project to the SAA for collection and review.</t>
  </si>
  <si>
    <t>If adding lines for additional items (e.g. equipment), please copy/paste an existing line or built-in formulas from the same category to ensure accurate budget summary.</t>
  </si>
  <si>
    <t>Appears to be a complete fleet renewel. Reduced to 2 vehicles, comensurate with project requirements.</t>
  </si>
  <si>
    <t>Partial</t>
  </si>
  <si>
    <t>Total Request</t>
  </si>
  <si>
    <t>Quantity (# hours only)</t>
  </si>
  <si>
    <t>Quantity (# of hours)</t>
  </si>
  <si>
    <t>Reduced to focus priority on capabilities needed for NSSE event commensurate with total score of 100 as approved.</t>
  </si>
  <si>
    <t>Operation Peregrine</t>
  </si>
  <si>
    <t>e.g. integrated passive detection built into radar system.</t>
  </si>
  <si>
    <t>Other</t>
  </si>
  <si>
    <t>Recommended Funding level (full or partial)</t>
  </si>
  <si>
    <t>Total Score (cannot exceed 100)</t>
  </si>
  <si>
    <t>*NOTE: Project Amount autopopulates from budget. Do not edit.</t>
  </si>
  <si>
    <t>C-UAS Grant Program Application Information</t>
  </si>
  <si>
    <t>C-UAS Grant Program Application Certifications</t>
  </si>
  <si>
    <t>End of Sheet</t>
  </si>
  <si>
    <t>7. I certify that my organization will participate in data sharing and will enter into a vendor contract which enables efficient and reasonable data sharing with DHS counter-UAS operating entities (as allowed by applicable jurisdictional records retention policies, data sharing restrictions, and information law). Such data sharing mechanisms may include, but are not limited to, data output file transfer, limited viewer access, or shared cloud access.</t>
  </si>
  <si>
    <r>
      <t xml:space="preserve">This template is designed to capture information necessary to determine funding requests and subsequent prioritization. Although this is not a required form, failing to provide the information necessary to evaluate projects may result limit evaluators ability to properly assess project effectiveness. Consistency in format will help ensure consistent reviews and results among applicants. Subapplicants should complete the below application and return it to their SAA to be considered for funding. SAAs seeking to implement projects should complete the below application for an SAA project. If completing projects on behalf of local agencies, complete a "subapplicant" tab for each local agency project. </t>
    </r>
    <r>
      <rPr>
        <b/>
        <i/>
        <sz val="11"/>
        <color theme="1"/>
        <rFont val="Calibri"/>
        <family val="2"/>
        <scheme val="minor"/>
      </rPr>
      <t>Tab name = Subapplicant name. One subapplicant = one project. Please "copy" tab to create more subapplicants. SAA project = one tab, identify "obo subapplicant" in equipment/services narrative when implemented on behalf of eligible subapplicants.</t>
    </r>
  </si>
  <si>
    <t>Actual (upon closeout)</t>
  </si>
  <si>
    <t>Subrecipient Name:</t>
  </si>
  <si>
    <t>Subrecipient UEI:</t>
  </si>
  <si>
    <t>1. I certify that my organization will comply with all Department of Homeland Security and Department of Justice counter-UAS policies.</t>
  </si>
  <si>
    <t>2. I certify that my organization will follow all privacy protection requirements.</t>
  </si>
  <si>
    <t>3. I certify that my organization will engage in operational coordination with all applicable Federal regulations.</t>
  </si>
  <si>
    <t>4. I certify that my organization will comply with applicable Federal Communications Commission and Federal Aviation Administration regulations.</t>
  </si>
  <si>
    <t>5. I certify that my organization is willing to support special events outside of its normal jurisdictions.</t>
  </si>
  <si>
    <t>6. I certify that my organization agrees to provide mutual aid.</t>
  </si>
  <si>
    <t>8. I certify that my organization will comply with federal statutes, DHS directives, policies, and procedures.</t>
  </si>
  <si>
    <t>Enter Name of Organization Reprpesentative and Date to sign digitally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</si>
</sst>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quot;$&quot;#,##0"/>
  </numFmts>
  <fonts count="63" x14ac:knownFonts="1">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sz val="10"/>
      <color theme="1"/>
      <name val="Calibri"/>
      <family val="2"/>
      <scheme val="minor"/>
    </font>
    <font>
      <b/>
      <sz val="11"/>
      <color theme="1"/>
      <name val="Calibri"/>
      <family val="2"/>
    </font>
    <font>
      <sz val="11"/>
      <color rgb="FF000000"/>
      <name val="Calibri"/>
      <family val="2"/>
    </font>
    <font>
      <b/>
      <sz val="14"/>
      <color rgb="FF000000"/>
      <name val="Calibri"/>
      <family val="2"/>
    </font>
    <font>
      <i/>
      <sz val="11"/>
      <color theme="1"/>
      <name val="Calibri"/>
      <family val="2"/>
    </font>
    <font>
      <i/>
      <sz val="11"/>
      <color rgb="FF000000"/>
      <name val="Calibri"/>
      <family val="2"/>
    </font>
    <font>
      <b/>
      <sz val="11"/>
      <name val="Calibri"/>
      <family val="2"/>
    </font>
    <font>
      <b/>
      <sz val="12"/>
      <color theme="1"/>
      <name val="Calibri"/>
      <family val="2"/>
    </font>
    <font>
      <sz val="12"/>
      <color theme="1"/>
      <name val="Calibri"/>
      <family val="2"/>
    </font>
    <font>
      <b/>
      <i/>
      <sz val="12"/>
      <color rgb="FF000000"/>
      <name val="Calibri"/>
      <family val="2"/>
    </font>
    <font>
      <i/>
      <sz val="12"/>
      <color theme="1"/>
      <name val="Calibri"/>
      <family val="2"/>
    </font>
    <font>
      <b/>
      <sz val="12"/>
      <color theme="1"/>
      <name val="Calibri"/>
      <family val="2"/>
      <scheme val="minor"/>
    </font>
    <font>
      <i/>
      <sz val="11"/>
      <color theme="1"/>
      <name val="Calibri"/>
      <family val="2"/>
      <scheme val="minor"/>
    </font>
    <font>
      <sz val="14"/>
      <color rgb="FF000000"/>
      <name val="Calibri"/>
      <family val="2"/>
    </font>
    <font>
      <sz val="11"/>
      <color rgb="FF323130"/>
      <name val="Segoe UI"/>
      <family val="2"/>
    </font>
    <font>
      <b/>
      <sz val="11"/>
      <color rgb="FF323130"/>
      <name val="Segoe UI"/>
      <family val="2"/>
    </font>
    <font>
      <i/>
      <sz val="11"/>
      <color rgb="FF323130"/>
      <name val="Segoe UI"/>
      <family val="2"/>
    </font>
    <font>
      <b/>
      <sz val="13.5"/>
      <name val="Segoe UI"/>
      <family val="2"/>
    </font>
    <font>
      <sz val="11"/>
      <name val="Calibri"/>
      <family val="2"/>
      <scheme val="minor"/>
    </font>
    <font>
      <b/>
      <i/>
      <sz val="11"/>
      <color rgb="FF323130"/>
      <name val="Segoe UI"/>
      <family val="2"/>
    </font>
    <font>
      <sz val="13.5"/>
      <name val="Segoe UI"/>
      <family val="2"/>
    </font>
    <font>
      <i/>
      <sz val="12"/>
      <name val="Segoe UI"/>
      <family val="2"/>
    </font>
    <font>
      <b/>
      <sz val="18"/>
      <color theme="1"/>
      <name val="Calibri"/>
      <family val="2"/>
      <scheme val="minor"/>
    </font>
    <font>
      <i/>
      <sz val="16"/>
      <color theme="1"/>
      <name val="Calibri"/>
      <family val="2"/>
      <scheme val="minor"/>
    </font>
    <font>
      <sz val="11"/>
      <color theme="1"/>
      <name val="Arial"/>
      <family val="2"/>
    </font>
    <font>
      <sz val="12"/>
      <name val="Arial"/>
      <family val="2"/>
    </font>
    <font>
      <b/>
      <sz val="12"/>
      <name val="Arial"/>
      <family val="2"/>
    </font>
    <font>
      <b/>
      <sz val="12"/>
      <color theme="1"/>
      <name val="Arial"/>
      <family val="2"/>
    </font>
    <font>
      <sz val="12"/>
      <color theme="1"/>
      <name val="Arial"/>
      <family val="2"/>
    </font>
    <font>
      <b/>
      <sz val="18"/>
      <name val="Arial"/>
      <family val="2"/>
    </font>
    <font>
      <sz val="12"/>
      <name val="Calibri"/>
      <family val="2"/>
      <scheme val="minor"/>
    </font>
    <font>
      <b/>
      <sz val="11"/>
      <color rgb="FFC00000"/>
      <name val="Calibri"/>
      <family val="2"/>
      <scheme val="minor"/>
    </font>
    <font>
      <b/>
      <u/>
      <sz val="11"/>
      <color rgb="FFC00000"/>
      <name val="Calibri"/>
      <family val="2"/>
      <scheme val="minor"/>
    </font>
    <font>
      <b/>
      <u/>
      <sz val="11"/>
      <color theme="1"/>
      <name val="Calibri"/>
      <family val="2"/>
      <scheme val="minor"/>
    </font>
    <font>
      <b/>
      <i/>
      <sz val="11"/>
      <color theme="1"/>
      <name val="Calibri"/>
      <family val="2"/>
      <scheme val="minor"/>
    </font>
    <font>
      <b/>
      <sz val="14"/>
      <color rgb="FFFF0000"/>
      <name val="Calibri"/>
      <family val="2"/>
    </font>
    <font>
      <b/>
      <sz val="16"/>
      <color theme="1"/>
      <name val="Calibri"/>
      <family val="2"/>
      <scheme val="minor"/>
    </font>
    <font>
      <b/>
      <sz val="14"/>
      <color theme="1"/>
      <name val="Calibri"/>
      <family val="2"/>
      <scheme val="minor"/>
    </font>
    <font>
      <b/>
      <sz val="14"/>
      <color rgb="FFFF0000"/>
      <name val="Calibri"/>
      <family val="2"/>
      <scheme val="minor"/>
    </font>
    <font>
      <b/>
      <sz val="12"/>
      <color rgb="FFFF0000"/>
      <name val="Segoe UI"/>
      <family val="2"/>
    </font>
    <font>
      <sz val="12"/>
      <name val="Source Sans Pro"/>
      <family val="2"/>
    </font>
    <font>
      <sz val="11"/>
      <color rgb="FFFF0000"/>
      <name val="Calibri"/>
      <family val="2"/>
      <scheme val="minor"/>
    </font>
    <font>
      <b/>
      <i/>
      <sz val="13.5"/>
      <color rgb="FFFF0000"/>
      <name val="Segoe UI"/>
      <family val="2"/>
    </font>
    <font>
      <b/>
      <sz val="11"/>
      <color rgb="FFFF0000"/>
      <name val="Segoe UI"/>
      <family val="2"/>
    </font>
    <font>
      <b/>
      <sz val="11"/>
      <color rgb="FFFF0000"/>
      <name val="Calibri"/>
      <family val="2"/>
      <scheme val="minor"/>
    </font>
    <font>
      <b/>
      <sz val="11"/>
      <color rgb="FF0070C0"/>
      <name val="Segoe UI"/>
      <family val="2"/>
    </font>
    <font>
      <b/>
      <sz val="11"/>
      <color rgb="FF0070C0"/>
      <name val="Calibri"/>
      <family val="2"/>
      <scheme val="minor"/>
    </font>
    <font>
      <b/>
      <i/>
      <sz val="13.5"/>
      <color rgb="FF0070C0"/>
      <name val="Segoe UI"/>
      <family val="2"/>
    </font>
    <font>
      <b/>
      <sz val="13.5"/>
      <color rgb="FFFF0000"/>
      <name val="Segoe UI"/>
      <family val="2"/>
    </font>
    <font>
      <b/>
      <sz val="16"/>
      <name val="Calibri"/>
      <family val="2"/>
      <scheme val="minor"/>
    </font>
    <font>
      <sz val="16"/>
      <name val="Calibri"/>
      <family val="2"/>
      <scheme val="minor"/>
    </font>
    <font>
      <b/>
      <sz val="18"/>
      <name val="Calibri"/>
      <family val="2"/>
      <scheme val="minor"/>
    </font>
    <font>
      <b/>
      <sz val="9"/>
      <color rgb="FF000000"/>
      <name val="Arial"/>
      <family val="2"/>
    </font>
    <font>
      <b/>
      <sz val="12"/>
      <color rgb="FFFF0000"/>
      <name val="Aptos"/>
      <family val="2"/>
    </font>
    <font>
      <b/>
      <sz val="11"/>
      <color theme="1"/>
      <name val="Arial"/>
      <family val="2"/>
    </font>
    <font>
      <sz val="9"/>
      <name val="Arial"/>
      <family val="2"/>
    </font>
    <font>
      <b/>
      <sz val="18"/>
      <color theme="0"/>
      <name val="Arial"/>
      <family val="2"/>
    </font>
    <font>
      <b/>
      <sz val="12"/>
      <color theme="0"/>
      <name val="Arial"/>
      <family val="2"/>
    </font>
    <font>
      <sz val="11"/>
      <color rgb="FF7030A0"/>
      <name val="Calibri"/>
      <family val="2"/>
      <scheme val="minor"/>
    </font>
  </fonts>
  <fills count="2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0" tint="-0.249977111117893"/>
        <bgColor indexed="64"/>
      </patternFill>
    </fill>
    <fill>
      <patternFill patternType="lightGray"/>
    </fill>
    <fill>
      <patternFill patternType="lightGray">
        <bgColor theme="0" tint="-4.9989318521683403E-2"/>
      </patternFill>
    </fill>
    <fill>
      <patternFill patternType="solid">
        <fgColor rgb="FFCEEAB0"/>
        <bgColor indexed="64"/>
      </patternFill>
    </fill>
    <fill>
      <patternFill patternType="lightUp">
        <fgColor theme="0" tint="-0.499984740745262"/>
        <bgColor theme="0" tint="-4.9989318521683403E-2"/>
      </patternFill>
    </fill>
    <fill>
      <patternFill patternType="solid">
        <fgColor rgb="FFFFFFFF"/>
        <bgColor indexed="64"/>
      </patternFill>
    </fill>
    <fill>
      <patternFill patternType="solid">
        <fgColor theme="5" tint="0.59999389629810485"/>
        <bgColor indexed="64"/>
      </patternFill>
    </fill>
    <fill>
      <patternFill patternType="solid">
        <fgColor rgb="FFFFFF00"/>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9"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theme="2"/>
        <bgColor indexed="64"/>
      </patternFill>
    </fill>
    <fill>
      <patternFill patternType="solid">
        <fgColor rgb="FFBFBFBF"/>
        <bgColor rgb="FF000000"/>
      </patternFill>
    </fill>
    <fill>
      <patternFill patternType="solid">
        <fgColor theme="1" tint="0.14999847407452621"/>
        <bgColor indexed="64"/>
      </patternFill>
    </fill>
    <fill>
      <patternFill patternType="solid">
        <fgColor theme="1" tint="0.34998626667073579"/>
        <bgColor indexed="64"/>
      </patternFill>
    </fill>
    <fill>
      <patternFill patternType="solid">
        <fgColor theme="0" tint="-0.249977111117893"/>
        <bgColor rgb="FF000000"/>
      </patternFill>
    </fill>
    <fill>
      <patternFill patternType="solid">
        <fgColor theme="1" tint="0.14999847407452621"/>
        <bgColor rgb="FF000000"/>
      </patternFill>
    </fill>
    <fill>
      <patternFill patternType="solid">
        <fgColor theme="2"/>
        <bgColor theme="4" tint="0.79998168889431442"/>
      </patternFill>
    </fill>
    <fill>
      <patternFill patternType="solid">
        <fgColor theme="0"/>
        <bgColor theme="4" tint="0.79998168889431442"/>
      </patternFill>
    </fill>
  </fills>
  <borders count="62">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theme="0" tint="-0.499984740745262"/>
      </left>
      <right style="thin">
        <color theme="0" tint="-0.499984740745262"/>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thin">
        <color theme="0" tint="-0.499984740745262"/>
      </left>
      <right style="thin">
        <color theme="0" tint="-0.499984740745262"/>
      </right>
      <top style="medium">
        <color indexed="64"/>
      </top>
      <bottom style="thin">
        <color indexed="64"/>
      </bottom>
      <diagonal/>
    </border>
    <border>
      <left/>
      <right style="thin">
        <color theme="0" tint="-0.499984740745262"/>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double">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theme="0" tint="-0.499984740745262"/>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auto="1"/>
      </left>
      <right style="thin">
        <color auto="1"/>
      </right>
      <top style="thin">
        <color indexed="64"/>
      </top>
      <bottom style="medium">
        <color indexed="64"/>
      </bottom>
      <diagonal/>
    </border>
    <border>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right/>
      <top style="thin">
        <color auto="1"/>
      </top>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theme="0" tint="-0.499984740745262"/>
      </right>
      <top style="medium">
        <color indexed="64"/>
      </top>
      <bottom style="thin">
        <color indexed="64"/>
      </bottom>
      <diagonal/>
    </border>
    <border>
      <left/>
      <right style="thin">
        <color theme="0" tint="-0.499984740745262"/>
      </right>
      <top/>
      <bottom style="medium">
        <color indexed="64"/>
      </bottom>
      <diagonal/>
    </border>
    <border>
      <left style="thin">
        <color theme="0" tint="-0.499984740745262"/>
      </left>
      <right style="thin">
        <color theme="0" tint="-0.499984740745262"/>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s>
  <cellStyleXfs count="2">
    <xf numFmtId="0" fontId="0" fillId="0" borderId="0"/>
    <xf numFmtId="44" fontId="2" fillId="0" borderId="0" applyFont="0" applyFill="0" applyBorder="0" applyAlignment="0" applyProtection="0"/>
  </cellStyleXfs>
  <cellXfs count="271">
    <xf numFmtId="0" fontId="0" fillId="0" borderId="0" xfId="0"/>
    <xf numFmtId="0" fontId="0" fillId="0" borderId="18" xfId="0" applyBorder="1"/>
    <xf numFmtId="0" fontId="0" fillId="0" borderId="0" xfId="0" applyProtection="1">
      <protection locked="0"/>
    </xf>
    <xf numFmtId="0" fontId="0" fillId="2" borderId="0" xfId="0" applyFill="1" applyAlignment="1" applyProtection="1">
      <alignment wrapText="1"/>
      <protection locked="0"/>
    </xf>
    <xf numFmtId="0" fontId="0" fillId="2" borderId="0" xfId="0" applyFill="1" applyProtection="1">
      <protection locked="0"/>
    </xf>
    <xf numFmtId="164" fontId="3" fillId="9" borderId="19" xfId="0" applyNumberFormat="1" applyFont="1" applyFill="1" applyBorder="1" applyAlignment="1" applyProtection="1">
      <alignment horizontal="left" vertical="center" wrapText="1"/>
      <protection locked="0"/>
    </xf>
    <xf numFmtId="0" fontId="16" fillId="0" borderId="0" xfId="0" applyFont="1" applyAlignment="1" applyProtection="1">
      <alignment wrapText="1"/>
      <protection locked="0"/>
    </xf>
    <xf numFmtId="0" fontId="16" fillId="0" borderId="18" xfId="0" applyFont="1" applyBorder="1" applyAlignment="1" applyProtection="1">
      <alignment vertical="center" wrapText="1"/>
      <protection locked="0"/>
    </xf>
    <xf numFmtId="0" fontId="16" fillId="0" borderId="18" xfId="0" applyFont="1" applyBorder="1" applyAlignment="1" applyProtection="1">
      <alignment wrapText="1"/>
      <protection locked="0"/>
    </xf>
    <xf numFmtId="0" fontId="16" fillId="0" borderId="17" xfId="0" applyFont="1" applyBorder="1" applyAlignment="1" applyProtection="1">
      <alignment wrapText="1"/>
      <protection locked="0"/>
    </xf>
    <xf numFmtId="0" fontId="5" fillId="0" borderId="0" xfId="0" applyFont="1" applyAlignment="1" applyProtection="1">
      <alignment horizontal="right" vertical="center" indent="2"/>
      <protection locked="0"/>
    </xf>
    <xf numFmtId="0" fontId="0" fillId="0" borderId="0" xfId="0" applyAlignment="1" applyProtection="1">
      <alignment vertical="center"/>
      <protection locked="0"/>
    </xf>
    <xf numFmtId="0" fontId="13" fillId="3" borderId="18" xfId="0" applyFont="1" applyFill="1" applyBorder="1" applyAlignment="1" applyProtection="1">
      <alignment horizontal="center" vertical="center"/>
      <protection locked="0"/>
    </xf>
    <xf numFmtId="0" fontId="16" fillId="0" borderId="18" xfId="0" applyFont="1" applyBorder="1" applyAlignment="1" applyProtection="1">
      <alignment horizontal="center" vertical="center" wrapText="1"/>
      <protection locked="0"/>
    </xf>
    <xf numFmtId="0" fontId="16" fillId="0" borderId="18" xfId="0" applyFont="1" applyBorder="1" applyProtection="1">
      <protection locked="0"/>
    </xf>
    <xf numFmtId="0" fontId="0" fillId="0" borderId="0" xfId="0" applyAlignment="1" applyProtection="1">
      <alignment wrapText="1"/>
      <protection locked="0"/>
    </xf>
    <xf numFmtId="8" fontId="0" fillId="2" borderId="0" xfId="0" applyNumberFormat="1" applyFill="1" applyAlignment="1" applyProtection="1">
      <alignment wrapText="1"/>
      <protection locked="0"/>
    </xf>
    <xf numFmtId="0" fontId="13" fillId="0" borderId="0" xfId="0" applyFont="1" applyAlignment="1" applyProtection="1">
      <alignment horizontal="center" vertical="center"/>
      <protection locked="0"/>
    </xf>
    <xf numFmtId="0" fontId="16" fillId="0" borderId="0" xfId="0" applyFont="1" applyProtection="1">
      <protection locked="0"/>
    </xf>
    <xf numFmtId="0" fontId="16" fillId="0" borderId="0" xfId="0" applyFont="1" applyAlignment="1" applyProtection="1">
      <alignment horizontal="center" vertical="center" wrapText="1"/>
      <protection locked="0"/>
    </xf>
    <xf numFmtId="0" fontId="20" fillId="11" borderId="18" xfId="0" applyFont="1" applyFill="1" applyBorder="1" applyAlignment="1" applyProtection="1">
      <alignment vertical="center" wrapText="1"/>
      <protection locked="0"/>
    </xf>
    <xf numFmtId="8" fontId="0" fillId="0" borderId="0" xfId="0" applyNumberFormat="1" applyAlignment="1" applyProtection="1">
      <alignment wrapText="1"/>
      <protection locked="0"/>
    </xf>
    <xf numFmtId="0" fontId="20" fillId="11" borderId="0" xfId="0" applyFont="1" applyFill="1" applyAlignment="1" applyProtection="1">
      <alignment vertical="center" wrapText="1"/>
      <protection locked="0"/>
    </xf>
    <xf numFmtId="0" fontId="16" fillId="0" borderId="0" xfId="0" applyFont="1" applyAlignment="1" applyProtection="1">
      <alignment vertical="center" wrapText="1"/>
      <protection locked="0"/>
    </xf>
    <xf numFmtId="0" fontId="19" fillId="11" borderId="0" xfId="0" applyFont="1" applyFill="1" applyAlignment="1" applyProtection="1">
      <alignment horizontal="center" vertical="center" wrapText="1"/>
      <protection locked="0"/>
    </xf>
    <xf numFmtId="14" fontId="20" fillId="11" borderId="18" xfId="0" applyNumberFormat="1" applyFont="1" applyFill="1" applyBorder="1" applyAlignment="1" applyProtection="1">
      <alignment vertical="center" wrapText="1"/>
      <protection locked="0"/>
    </xf>
    <xf numFmtId="14" fontId="20" fillId="11" borderId="0" xfId="0" applyNumberFormat="1" applyFont="1" applyFill="1" applyAlignment="1" applyProtection="1">
      <alignment vertical="center" wrapText="1"/>
      <protection locked="0"/>
    </xf>
    <xf numFmtId="0" fontId="6" fillId="0" borderId="0" xfId="0" applyFont="1" applyAlignment="1" applyProtection="1">
      <alignment horizontal="left" vertical="top" wrapText="1"/>
      <protection locked="0"/>
    </xf>
    <xf numFmtId="6" fontId="5" fillId="3" borderId="6" xfId="0" applyNumberFormat="1" applyFont="1" applyFill="1" applyBorder="1" applyAlignment="1" applyProtection="1">
      <alignment vertical="center" wrapText="1"/>
      <protection locked="0"/>
    </xf>
    <xf numFmtId="6" fontId="5" fillId="3" borderId="7" xfId="0" applyNumberFormat="1" applyFont="1" applyFill="1" applyBorder="1" applyAlignment="1" applyProtection="1">
      <alignment vertical="center" wrapText="1"/>
      <protection locked="0"/>
    </xf>
    <xf numFmtId="6" fontId="5" fillId="5" borderId="5" xfId="0" applyNumberFormat="1" applyFont="1" applyFill="1" applyBorder="1" applyAlignment="1" applyProtection="1">
      <alignment vertical="center" wrapText="1"/>
      <protection locked="0"/>
    </xf>
    <xf numFmtId="0" fontId="4" fillId="0" borderId="0" xfId="0" applyFont="1" applyAlignment="1" applyProtection="1">
      <alignment vertical="center"/>
      <protection locked="0"/>
    </xf>
    <xf numFmtId="0" fontId="1" fillId="0" borderId="18" xfId="0" applyFont="1" applyBorder="1" applyAlignment="1" applyProtection="1">
      <alignment vertical="center" wrapText="1"/>
      <protection locked="0"/>
    </xf>
    <xf numFmtId="0" fontId="1" fillId="0" borderId="18" xfId="0" applyFont="1" applyBorder="1" applyAlignment="1" applyProtection="1">
      <alignment horizontal="left" vertical="center" wrapText="1"/>
      <protection locked="0"/>
    </xf>
    <xf numFmtId="1" fontId="8" fillId="0" borderId="18" xfId="0" applyNumberFormat="1" applyFont="1" applyBorder="1" applyAlignment="1" applyProtection="1">
      <alignment horizontal="center" vertical="center" wrapText="1"/>
      <protection locked="0"/>
    </xf>
    <xf numFmtId="6" fontId="8" fillId="0" borderId="18" xfId="0" applyNumberFormat="1" applyFont="1" applyBorder="1" applyAlignment="1" applyProtection="1">
      <alignment vertical="center" wrapText="1"/>
      <protection locked="0"/>
    </xf>
    <xf numFmtId="6" fontId="1" fillId="0" borderId="42" xfId="0" applyNumberFormat="1" applyFont="1" applyBorder="1" applyAlignment="1" applyProtection="1">
      <alignment vertical="center" wrapText="1"/>
      <protection locked="0"/>
    </xf>
    <xf numFmtId="38" fontId="0" fillId="13" borderId="42" xfId="1" applyNumberFormat="1" applyFont="1" applyFill="1" applyBorder="1" applyAlignment="1" applyProtection="1">
      <protection locked="0"/>
    </xf>
    <xf numFmtId="6" fontId="0" fillId="13" borderId="42" xfId="1" applyNumberFormat="1" applyFont="1" applyFill="1" applyBorder="1" applyAlignment="1" applyProtection="1">
      <protection locked="0"/>
    </xf>
    <xf numFmtId="8" fontId="0" fillId="13" borderId="18" xfId="0" applyNumberFormat="1" applyFill="1" applyBorder="1" applyAlignment="1" applyProtection="1">
      <alignment wrapText="1"/>
      <protection locked="0"/>
    </xf>
    <xf numFmtId="0" fontId="1" fillId="0" borderId="22" xfId="0" applyFont="1" applyBorder="1" applyAlignment="1" applyProtection="1">
      <alignment horizontal="left" vertical="center" wrapText="1"/>
      <protection locked="0"/>
    </xf>
    <xf numFmtId="0" fontId="1" fillId="0" borderId="19" xfId="0" applyFont="1" applyBorder="1" applyAlignment="1" applyProtection="1">
      <alignment horizontal="left" vertical="center" wrapText="1"/>
      <protection locked="0"/>
    </xf>
    <xf numFmtId="1" fontId="8" fillId="0" borderId="19" xfId="0" applyNumberFormat="1" applyFont="1" applyBorder="1" applyAlignment="1" applyProtection="1">
      <alignment horizontal="center" vertical="center" wrapText="1"/>
      <protection locked="0"/>
    </xf>
    <xf numFmtId="6" fontId="8" fillId="0" borderId="19" xfId="0" applyNumberFormat="1" applyFont="1" applyBorder="1" applyAlignment="1" applyProtection="1">
      <alignment vertical="center" wrapText="1"/>
      <protection locked="0"/>
    </xf>
    <xf numFmtId="0" fontId="1" fillId="0" borderId="22" xfId="0" applyFont="1" applyBorder="1" applyAlignment="1" applyProtection="1">
      <alignment vertical="center" wrapText="1"/>
      <protection locked="0"/>
    </xf>
    <xf numFmtId="6" fontId="0" fillId="13" borderId="18" xfId="1" applyNumberFormat="1" applyFont="1" applyFill="1" applyBorder="1" applyAlignment="1" applyProtection="1">
      <protection locked="0"/>
    </xf>
    <xf numFmtId="0" fontId="1" fillId="0" borderId="0" xfId="0" applyFont="1" applyAlignment="1" applyProtection="1">
      <alignment vertical="center"/>
      <protection locked="0"/>
    </xf>
    <xf numFmtId="6" fontId="8" fillId="7" borderId="18" xfId="0" applyNumberFormat="1" applyFont="1" applyFill="1" applyBorder="1" applyAlignment="1" applyProtection="1">
      <alignment vertical="center" wrapText="1"/>
      <protection locked="0"/>
    </xf>
    <xf numFmtId="38" fontId="0" fillId="13" borderId="18" xfId="1" applyNumberFormat="1" applyFont="1" applyFill="1" applyBorder="1" applyAlignment="1" applyProtection="1">
      <protection locked="0"/>
    </xf>
    <xf numFmtId="6" fontId="8" fillId="7" borderId="19" xfId="0" applyNumberFormat="1" applyFont="1" applyFill="1" applyBorder="1" applyAlignment="1" applyProtection="1">
      <alignment vertical="center" wrapText="1"/>
      <protection locked="0"/>
    </xf>
    <xf numFmtId="6" fontId="8" fillId="10" borderId="18" xfId="0" applyNumberFormat="1" applyFont="1" applyFill="1" applyBorder="1" applyAlignment="1" applyProtection="1">
      <alignment vertical="center" wrapText="1"/>
      <protection locked="0"/>
    </xf>
    <xf numFmtId="0" fontId="8" fillId="0" borderId="18" xfId="0" applyFont="1" applyBorder="1" applyAlignment="1" applyProtection="1">
      <alignment vertical="center" wrapText="1"/>
      <protection locked="0"/>
    </xf>
    <xf numFmtId="0" fontId="0" fillId="13" borderId="18" xfId="1" applyNumberFormat="1" applyFont="1" applyFill="1" applyBorder="1" applyAlignment="1" applyProtection="1">
      <protection locked="0"/>
    </xf>
    <xf numFmtId="8" fontId="0" fillId="13" borderId="42" xfId="0" applyNumberFormat="1" applyFill="1" applyBorder="1" applyAlignment="1" applyProtection="1">
      <alignment wrapText="1"/>
      <protection locked="0"/>
    </xf>
    <xf numFmtId="0" fontId="1" fillId="0" borderId="42" xfId="0" applyFont="1" applyBorder="1" applyAlignment="1" applyProtection="1">
      <alignment horizontal="left" vertical="center" wrapText="1"/>
      <protection locked="0"/>
    </xf>
    <xf numFmtId="6" fontId="1" fillId="0" borderId="50" xfId="0" applyNumberFormat="1" applyFont="1" applyBorder="1" applyAlignment="1" applyProtection="1">
      <alignment vertical="center" wrapText="1"/>
      <protection locked="0"/>
    </xf>
    <xf numFmtId="1" fontId="8" fillId="4" borderId="18" xfId="0" applyNumberFormat="1" applyFont="1" applyFill="1" applyBorder="1" applyAlignment="1" applyProtection="1">
      <alignment horizontal="center" vertical="center" wrapText="1"/>
      <protection locked="0"/>
    </xf>
    <xf numFmtId="6" fontId="8" fillId="4" borderId="18" xfId="0" applyNumberFormat="1" applyFont="1" applyFill="1" applyBorder="1" applyAlignment="1" applyProtection="1">
      <alignment vertical="center" wrapText="1"/>
      <protection locked="0"/>
    </xf>
    <xf numFmtId="0" fontId="16" fillId="18" borderId="18"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52" xfId="0" applyBorder="1"/>
    <xf numFmtId="0" fontId="11" fillId="3" borderId="18" xfId="0" applyFont="1" applyFill="1" applyBorder="1" applyAlignment="1">
      <alignment horizontal="right" vertical="center"/>
    </xf>
    <xf numFmtId="0" fontId="11" fillId="3" borderId="18" xfId="0" applyFont="1" applyFill="1" applyBorder="1" applyAlignment="1">
      <alignment horizontal="right" vertical="center" indent="2"/>
    </xf>
    <xf numFmtId="0" fontId="13" fillId="3" borderId="18" xfId="0" applyFont="1" applyFill="1" applyBorder="1" applyAlignment="1">
      <alignment horizontal="center" vertical="center"/>
    </xf>
    <xf numFmtId="44" fontId="15" fillId="17" borderId="41" xfId="1" applyFont="1" applyFill="1" applyBorder="1" applyAlignment="1" applyProtection="1">
      <alignment horizontal="center" wrapText="1"/>
    </xf>
    <xf numFmtId="164" fontId="0" fillId="0" borderId="16" xfId="1" applyNumberFormat="1" applyFont="1" applyFill="1" applyBorder="1" applyProtection="1"/>
    <xf numFmtId="164" fontId="3" fillId="0" borderId="25" xfId="1" applyNumberFormat="1" applyFont="1" applyFill="1" applyBorder="1" applyProtection="1"/>
    <xf numFmtId="164" fontId="0" fillId="0" borderId="9" xfId="1" applyNumberFormat="1" applyFont="1" applyFill="1" applyBorder="1" applyProtection="1"/>
    <xf numFmtId="164" fontId="0" fillId="0" borderId="1" xfId="1" applyNumberFormat="1" applyFont="1" applyFill="1" applyBorder="1" applyProtection="1"/>
    <xf numFmtId="164" fontId="0" fillId="0" borderId="36" xfId="1" applyNumberFormat="1" applyFont="1" applyFill="1" applyBorder="1" applyProtection="1"/>
    <xf numFmtId="164" fontId="0" fillId="0" borderId="37" xfId="1" applyNumberFormat="1" applyFont="1" applyFill="1" applyBorder="1" applyProtection="1"/>
    <xf numFmtId="164" fontId="0" fillId="0" borderId="38" xfId="1" applyNumberFormat="1" applyFont="1" applyFill="1" applyBorder="1" applyProtection="1"/>
    <xf numFmtId="164" fontId="0" fillId="0" borderId="35" xfId="1" applyNumberFormat="1" applyFont="1" applyFill="1" applyBorder="1" applyProtection="1"/>
    <xf numFmtId="164" fontId="0" fillId="0" borderId="39" xfId="1" applyNumberFormat="1" applyFont="1" applyFill="1" applyBorder="1" applyProtection="1"/>
    <xf numFmtId="164" fontId="3" fillId="9" borderId="25" xfId="1" applyNumberFormat="1" applyFont="1" applyFill="1" applyBorder="1" applyProtection="1"/>
    <xf numFmtId="0" fontId="19" fillId="3" borderId="18" xfId="0" applyFont="1" applyFill="1" applyBorder="1" applyAlignment="1">
      <alignment horizontal="center" vertical="center" wrapText="1"/>
    </xf>
    <xf numFmtId="0" fontId="44" fillId="4" borderId="18" xfId="0" applyFont="1" applyFill="1" applyBorder="1" applyAlignment="1">
      <alignment horizontal="center" vertical="center" wrapText="1"/>
    </xf>
    <xf numFmtId="0" fontId="18" fillId="3" borderId="18" xfId="0" applyFont="1" applyFill="1" applyBorder="1" applyAlignment="1">
      <alignment horizontal="center" vertical="center" wrapText="1"/>
    </xf>
    <xf numFmtId="0" fontId="18" fillId="4" borderId="18" xfId="0" applyFont="1" applyFill="1" applyBorder="1" applyAlignment="1">
      <alignment horizontal="center" vertical="center" wrapText="1"/>
    </xf>
    <xf numFmtId="0" fontId="19" fillId="11" borderId="18" xfId="0" applyFont="1" applyFill="1" applyBorder="1" applyAlignment="1">
      <alignment horizontal="center" vertical="center" wrapText="1"/>
    </xf>
    <xf numFmtId="0" fontId="45" fillId="13" borderId="18" xfId="0" applyFont="1" applyFill="1" applyBorder="1" applyAlignment="1" applyProtection="1">
      <alignment wrapText="1"/>
      <protection locked="0"/>
    </xf>
    <xf numFmtId="0" fontId="23" fillId="3" borderId="18" xfId="0" applyFont="1" applyFill="1" applyBorder="1" applyAlignment="1">
      <alignment vertical="center" wrapText="1"/>
    </xf>
    <xf numFmtId="0" fontId="0" fillId="0" borderId="0" xfId="0" applyAlignment="1">
      <alignment wrapText="1"/>
    </xf>
    <xf numFmtId="0" fontId="41" fillId="13" borderId="18" xfId="0" applyFont="1" applyFill="1" applyBorder="1" applyAlignment="1">
      <alignment wrapText="1"/>
    </xf>
    <xf numFmtId="0" fontId="13" fillId="3" borderId="33" xfId="0" applyFont="1" applyFill="1" applyBorder="1" applyAlignment="1">
      <alignment vertical="center" wrapText="1"/>
    </xf>
    <xf numFmtId="0" fontId="9" fillId="3" borderId="32" xfId="0" applyFont="1" applyFill="1" applyBorder="1" applyAlignment="1">
      <alignment vertical="center" wrapText="1"/>
    </xf>
    <xf numFmtId="0" fontId="11" fillId="4" borderId="14" xfId="0" applyFont="1" applyFill="1" applyBorder="1" applyAlignment="1">
      <alignment vertical="center" wrapText="1"/>
    </xf>
    <xf numFmtId="0" fontId="14" fillId="4" borderId="15" xfId="0" applyFont="1" applyFill="1" applyBorder="1" applyAlignment="1">
      <alignment horizontal="center" vertical="center" wrapText="1"/>
    </xf>
    <xf numFmtId="0" fontId="11" fillId="4" borderId="48" xfId="0" applyFont="1" applyFill="1" applyBorder="1" applyAlignment="1">
      <alignment horizontal="center" vertical="center" wrapText="1"/>
    </xf>
    <xf numFmtId="0" fontId="0" fillId="13" borderId="18" xfId="0" applyFill="1" applyBorder="1" applyAlignment="1">
      <alignment wrapText="1"/>
    </xf>
    <xf numFmtId="0" fontId="15" fillId="17" borderId="40" xfId="0" applyFont="1" applyFill="1" applyBorder="1" applyAlignment="1">
      <alignment horizontal="left" wrapText="1"/>
    </xf>
    <xf numFmtId="0" fontId="15" fillId="17" borderId="40" xfId="0" applyFont="1" applyFill="1" applyBorder="1" applyAlignment="1">
      <alignment horizontal="center" wrapText="1"/>
    </xf>
    <xf numFmtId="0" fontId="15" fillId="17" borderId="44" xfId="0" applyFont="1" applyFill="1" applyBorder="1" applyAlignment="1">
      <alignment horizontal="center" wrapText="1"/>
    </xf>
    <xf numFmtId="0" fontId="0" fillId="0" borderId="17" xfId="0" applyBorder="1"/>
    <xf numFmtId="0" fontId="0" fillId="0" borderId="19" xfId="0" applyBorder="1"/>
    <xf numFmtId="0" fontId="0" fillId="0" borderId="35" xfId="0" applyBorder="1"/>
    <xf numFmtId="0" fontId="15" fillId="9" borderId="26" xfId="0" applyFont="1" applyFill="1" applyBorder="1" applyAlignment="1">
      <alignment horizontal="right" vertical="center"/>
    </xf>
    <xf numFmtId="164" fontId="15" fillId="0" borderId="29" xfId="0" applyNumberFormat="1" applyFont="1" applyBorder="1" applyAlignment="1">
      <alignment vertical="center"/>
    </xf>
    <xf numFmtId="164" fontId="15" fillId="0" borderId="21" xfId="0" applyNumberFormat="1" applyFont="1" applyBorder="1" applyAlignment="1">
      <alignment vertical="center"/>
    </xf>
    <xf numFmtId="164" fontId="15" fillId="0" borderId="23" xfId="0" applyNumberFormat="1" applyFont="1" applyBorder="1" applyAlignment="1">
      <alignment vertical="center"/>
    </xf>
    <xf numFmtId="0" fontId="0" fillId="13" borderId="18" xfId="0" applyFill="1" applyBorder="1"/>
    <xf numFmtId="0" fontId="14" fillId="8" borderId="15" xfId="0" applyFont="1" applyFill="1" applyBorder="1" applyAlignment="1">
      <alignment horizontal="center" vertical="center" wrapText="1"/>
    </xf>
    <xf numFmtId="6" fontId="5" fillId="7" borderId="12" xfId="0" applyNumberFormat="1" applyFont="1" applyFill="1" applyBorder="1" applyAlignment="1">
      <alignment vertical="center" wrapText="1"/>
    </xf>
    <xf numFmtId="0" fontId="10" fillId="9" borderId="26" xfId="0" applyFont="1" applyFill="1" applyBorder="1" applyAlignment="1">
      <alignment horizontal="right" vertical="center" wrapText="1"/>
    </xf>
    <xf numFmtId="6" fontId="5" fillId="0" borderId="30" xfId="0" applyNumberFormat="1" applyFont="1" applyBorder="1" applyAlignment="1">
      <alignment vertical="center" wrapText="1"/>
    </xf>
    <xf numFmtId="6" fontId="5" fillId="0" borderId="27" xfId="0" applyNumberFormat="1" applyFont="1" applyBorder="1" applyAlignment="1">
      <alignment vertical="center" wrapText="1"/>
    </xf>
    <xf numFmtId="6" fontId="5" fillId="0" borderId="3" xfId="0" applyNumberFormat="1" applyFont="1" applyBorder="1" applyAlignment="1">
      <alignment vertical="center" wrapText="1"/>
    </xf>
    <xf numFmtId="0" fontId="5" fillId="9" borderId="26" xfId="0" applyFont="1" applyFill="1" applyBorder="1" applyAlignment="1">
      <alignment horizontal="right" vertical="center" wrapText="1"/>
    </xf>
    <xf numFmtId="6" fontId="5" fillId="7" borderId="30" xfId="0" applyNumberFormat="1" applyFont="1" applyFill="1" applyBorder="1" applyAlignment="1">
      <alignment vertical="center" wrapText="1"/>
    </xf>
    <xf numFmtId="0" fontId="5" fillId="9" borderId="44" xfId="0" applyFont="1" applyFill="1" applyBorder="1" applyAlignment="1">
      <alignment horizontal="right" vertical="center" wrapText="1"/>
    </xf>
    <xf numFmtId="6" fontId="5" fillId="7" borderId="46" xfId="0" applyNumberFormat="1" applyFont="1" applyFill="1" applyBorder="1" applyAlignment="1">
      <alignment vertical="center" wrapText="1"/>
    </xf>
    <xf numFmtId="0" fontId="5" fillId="0" borderId="47" xfId="0" applyFont="1" applyBorder="1" applyAlignment="1">
      <alignment vertical="center" wrapText="1"/>
    </xf>
    <xf numFmtId="6" fontId="5" fillId="0" borderId="47" xfId="0" applyNumberFormat="1" applyFont="1" applyBorder="1" applyAlignment="1">
      <alignment vertical="center" wrapText="1"/>
    </xf>
    <xf numFmtId="6" fontId="5" fillId="0" borderId="13" xfId="0" applyNumberFormat="1" applyFont="1" applyBorder="1" applyAlignment="1">
      <alignment vertical="center" wrapText="1"/>
    </xf>
    <xf numFmtId="8" fontId="0" fillId="13" borderId="18" xfId="0" applyNumberFormat="1" applyFill="1" applyBorder="1" applyAlignment="1">
      <alignment wrapText="1"/>
    </xf>
    <xf numFmtId="6" fontId="5" fillId="7" borderId="27" xfId="0" applyNumberFormat="1" applyFont="1" applyFill="1" applyBorder="1" applyAlignment="1">
      <alignment vertical="center" wrapText="1"/>
    </xf>
    <xf numFmtId="6" fontId="5" fillId="7" borderId="31" xfId="0" applyNumberFormat="1" applyFont="1" applyFill="1" applyBorder="1" applyAlignment="1">
      <alignment vertical="center" wrapText="1"/>
    </xf>
    <xf numFmtId="6" fontId="5" fillId="0" borderId="20" xfId="0" applyNumberFormat="1" applyFont="1" applyBorder="1" applyAlignment="1">
      <alignment vertical="center" wrapText="1"/>
    </xf>
    <xf numFmtId="6" fontId="5" fillId="0" borderId="24" xfId="0" applyNumberFormat="1" applyFont="1" applyBorder="1" applyAlignment="1">
      <alignment vertical="center" wrapText="1"/>
    </xf>
    <xf numFmtId="0" fontId="13" fillId="3" borderId="18" xfId="0" applyFont="1" applyFill="1" applyBorder="1" applyAlignment="1">
      <alignment vertical="center" wrapText="1"/>
    </xf>
    <xf numFmtId="0" fontId="9" fillId="3" borderId="18" xfId="0" applyFont="1" applyFill="1" applyBorder="1" applyAlignment="1">
      <alignment vertical="center" wrapText="1"/>
    </xf>
    <xf numFmtId="0" fontId="14" fillId="3" borderId="18" xfId="0" applyFont="1" applyFill="1" applyBorder="1" applyAlignment="1">
      <alignment horizontal="center" vertical="center" wrapText="1"/>
    </xf>
    <xf numFmtId="0" fontId="14" fillId="3" borderId="45"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9" fillId="13" borderId="32" xfId="0" applyFont="1" applyFill="1" applyBorder="1" applyAlignment="1">
      <alignment vertical="center" wrapText="1"/>
    </xf>
    <xf numFmtId="8" fontId="45" fillId="13" borderId="18" xfId="0" applyNumberFormat="1" applyFont="1" applyFill="1" applyBorder="1" applyAlignment="1">
      <alignment wrapText="1"/>
    </xf>
    <xf numFmtId="6" fontId="8" fillId="0" borderId="12" xfId="0" applyNumberFormat="1" applyFont="1" applyBorder="1" applyAlignment="1">
      <alignment vertical="center" wrapText="1"/>
    </xf>
    <xf numFmtId="6" fontId="5" fillId="7" borderId="28" xfId="0" applyNumberFormat="1" applyFont="1" applyFill="1" applyBorder="1" applyAlignment="1">
      <alignment vertical="center" wrapText="1"/>
    </xf>
    <xf numFmtId="0" fontId="31" fillId="19" borderId="18" xfId="0" applyFont="1" applyFill="1" applyBorder="1" applyAlignment="1">
      <alignment horizontal="center" vertical="center" wrapText="1"/>
    </xf>
    <xf numFmtId="0" fontId="28" fillId="2" borderId="18" xfId="0" applyFont="1" applyFill="1" applyBorder="1" applyAlignment="1">
      <alignment horizontal="center" vertical="center" wrapText="1"/>
    </xf>
    <xf numFmtId="0" fontId="3" fillId="14" borderId="18" xfId="0" applyFont="1" applyFill="1" applyBorder="1" applyAlignment="1">
      <alignment horizontal="center" vertical="center" wrapText="1"/>
    </xf>
    <xf numFmtId="0" fontId="3" fillId="14" borderId="18" xfId="0" applyFont="1" applyFill="1" applyBorder="1" applyAlignment="1">
      <alignment horizontal="left" vertical="center" wrapText="1"/>
    </xf>
    <xf numFmtId="0" fontId="3" fillId="15" borderId="18" xfId="0" applyFont="1" applyFill="1" applyBorder="1" applyAlignment="1">
      <alignment horizontal="center" vertical="center" wrapText="1"/>
    </xf>
    <xf numFmtId="0" fontId="3" fillId="16" borderId="18" xfId="0" applyFont="1" applyFill="1" applyBorder="1" applyAlignment="1">
      <alignment horizontal="center" vertical="center" wrapText="1"/>
    </xf>
    <xf numFmtId="0" fontId="3" fillId="15" borderId="18" xfId="0" applyFont="1" applyFill="1" applyBorder="1" applyAlignment="1">
      <alignment horizontal="left" vertical="center" wrapText="1"/>
    </xf>
    <xf numFmtId="0" fontId="38" fillId="0" borderId="18" xfId="0" applyFont="1" applyBorder="1" applyAlignment="1">
      <alignment horizontal="center" vertical="center" wrapText="1"/>
    </xf>
    <xf numFmtId="164" fontId="38" fillId="0" borderId="18" xfId="0" applyNumberFormat="1" applyFont="1" applyBorder="1" applyAlignment="1">
      <alignment horizontal="center" vertical="center" wrapText="1"/>
    </xf>
    <xf numFmtId="164" fontId="38" fillId="9" borderId="18" xfId="0" applyNumberFormat="1" applyFont="1" applyFill="1" applyBorder="1" applyAlignment="1">
      <alignment horizontal="center" vertical="center" wrapText="1"/>
    </xf>
    <xf numFmtId="164" fontId="3" fillId="9" borderId="19" xfId="0" applyNumberFormat="1" applyFont="1" applyFill="1" applyBorder="1" applyAlignment="1">
      <alignment horizontal="left" vertical="center" wrapText="1"/>
    </xf>
    <xf numFmtId="0" fontId="56" fillId="22" borderId="0" xfId="0" applyFont="1" applyFill="1" applyProtection="1">
      <protection locked="0"/>
    </xf>
    <xf numFmtId="0" fontId="28" fillId="6" borderId="0" xfId="0" applyFont="1" applyFill="1" applyProtection="1">
      <protection locked="0"/>
    </xf>
    <xf numFmtId="0" fontId="57" fillId="6" borderId="0" xfId="0" applyFont="1" applyFill="1" applyProtection="1">
      <protection locked="0"/>
    </xf>
    <xf numFmtId="0" fontId="58" fillId="6" borderId="0" xfId="0" applyFont="1" applyFill="1" applyProtection="1">
      <protection locked="0"/>
    </xf>
    <xf numFmtId="0" fontId="59" fillId="23" borderId="0" xfId="0" applyFont="1" applyFill="1" applyAlignment="1" applyProtection="1">
      <alignment wrapText="1"/>
      <protection locked="0"/>
    </xf>
    <xf numFmtId="0" fontId="59" fillId="25" borderId="0" xfId="0" applyFont="1" applyFill="1" applyAlignment="1" applyProtection="1">
      <alignment wrapText="1"/>
      <protection locked="0"/>
    </xf>
    <xf numFmtId="0" fontId="59" fillId="26" borderId="0" xfId="0" applyFont="1" applyFill="1" applyAlignment="1" applyProtection="1">
      <alignment wrapText="1"/>
      <protection locked="0"/>
    </xf>
    <xf numFmtId="0" fontId="28" fillId="0" borderId="18" xfId="0" applyFont="1" applyBorder="1"/>
    <xf numFmtId="0" fontId="28" fillId="2" borderId="55" xfId="0" applyFont="1" applyFill="1" applyBorder="1" applyAlignment="1">
      <alignment horizontal="left" vertical="top" wrapText="1"/>
    </xf>
    <xf numFmtId="0" fontId="28" fillId="2" borderId="56" xfId="0" applyFont="1" applyFill="1" applyBorder="1" applyAlignment="1">
      <alignment horizontal="left" vertical="top" wrapText="1"/>
    </xf>
    <xf numFmtId="0" fontId="28" fillId="2" borderId="57" xfId="0" applyFont="1" applyFill="1" applyBorder="1" applyAlignment="1" applyProtection="1">
      <alignment horizontal="center" vertical="center" wrapText="1"/>
      <protection locked="0"/>
    </xf>
    <xf numFmtId="0" fontId="28" fillId="2" borderId="58" xfId="0" applyFont="1" applyFill="1" applyBorder="1" applyAlignment="1" applyProtection="1">
      <alignment horizontal="center" vertical="center" wrapText="1"/>
      <protection locked="0"/>
    </xf>
    <xf numFmtId="0" fontId="28" fillId="21" borderId="0" xfId="0" applyFont="1" applyFill="1" applyAlignment="1">
      <alignment horizontal="left" vertical="top" wrapText="1"/>
    </xf>
    <xf numFmtId="0" fontId="28" fillId="21" borderId="59" xfId="0" applyFont="1" applyFill="1" applyBorder="1" applyAlignment="1">
      <alignment horizontal="left" vertical="top" wrapText="1"/>
    </xf>
    <xf numFmtId="0" fontId="28" fillId="21" borderId="60" xfId="0" applyFont="1" applyFill="1" applyBorder="1" applyAlignment="1" applyProtection="1">
      <alignment horizontal="center" vertical="center" wrapText="1"/>
      <protection locked="0"/>
    </xf>
    <xf numFmtId="0" fontId="28" fillId="21" borderId="61" xfId="0" applyFont="1" applyFill="1" applyBorder="1" applyAlignment="1" applyProtection="1">
      <alignment horizontal="center" vertical="center" wrapText="1"/>
      <protection locked="0"/>
    </xf>
    <xf numFmtId="0" fontId="31" fillId="6" borderId="0" xfId="0" applyFont="1" applyFill="1" applyAlignment="1" applyProtection="1">
      <alignment horizontal="center"/>
      <protection locked="0"/>
    </xf>
    <xf numFmtId="0" fontId="28" fillId="6" borderId="0" xfId="0" applyFont="1" applyFill="1" applyAlignment="1" applyProtection="1">
      <alignment horizontal="center"/>
      <protection locked="0"/>
    </xf>
    <xf numFmtId="0" fontId="28" fillId="27" borderId="42" xfId="0" applyFont="1" applyFill="1" applyBorder="1" applyAlignment="1">
      <alignment horizontal="left" vertical="top" wrapText="1"/>
    </xf>
    <xf numFmtId="0" fontId="28" fillId="27" borderId="32" xfId="0" applyFont="1" applyFill="1" applyBorder="1" applyAlignment="1">
      <alignment horizontal="left" vertical="top" wrapText="1"/>
    </xf>
    <xf numFmtId="0" fontId="28" fillId="27" borderId="43" xfId="0" applyFont="1" applyFill="1" applyBorder="1" applyAlignment="1">
      <alignment horizontal="left" vertical="top" wrapText="1"/>
    </xf>
    <xf numFmtId="0" fontId="28" fillId="27" borderId="42" xfId="0" applyFont="1" applyFill="1" applyBorder="1" applyAlignment="1" applyProtection="1">
      <alignment horizontal="center" vertical="center"/>
      <protection locked="0"/>
    </xf>
    <xf numFmtId="0" fontId="28" fillId="27" borderId="43" xfId="0" applyFont="1" applyFill="1" applyBorder="1" applyAlignment="1" applyProtection="1">
      <alignment horizontal="center" vertical="center"/>
      <protection locked="0"/>
    </xf>
    <xf numFmtId="0" fontId="28" fillId="28" borderId="18" xfId="0" applyFont="1" applyFill="1" applyBorder="1" applyAlignment="1">
      <alignment horizontal="left" vertical="top" wrapText="1"/>
    </xf>
    <xf numFmtId="0" fontId="28" fillId="28" borderId="18" xfId="0" applyFont="1" applyFill="1" applyBorder="1" applyAlignment="1" applyProtection="1">
      <alignment horizontal="center" vertical="center"/>
      <protection locked="0"/>
    </xf>
    <xf numFmtId="0" fontId="28" fillId="21" borderId="32" xfId="0" applyFont="1" applyFill="1" applyBorder="1" applyAlignment="1">
      <alignment horizontal="left" vertical="top" wrapText="1"/>
    </xf>
    <xf numFmtId="0" fontId="28" fillId="21" borderId="43" xfId="0" applyFont="1" applyFill="1" applyBorder="1" applyAlignment="1">
      <alignment horizontal="left" vertical="top" wrapText="1"/>
    </xf>
    <xf numFmtId="0" fontId="28" fillId="21" borderId="42" xfId="0" applyFont="1" applyFill="1" applyBorder="1" applyAlignment="1" applyProtection="1">
      <alignment horizontal="center" vertical="center" wrapText="1"/>
      <protection locked="0"/>
    </xf>
    <xf numFmtId="0" fontId="28" fillId="21" borderId="32" xfId="0" applyFont="1" applyFill="1" applyBorder="1" applyAlignment="1" applyProtection="1">
      <alignment horizontal="center" vertical="center" wrapText="1"/>
      <protection locked="0"/>
    </xf>
    <xf numFmtId="0" fontId="28" fillId="28" borderId="42" xfId="0" applyFont="1" applyFill="1" applyBorder="1" applyAlignment="1">
      <alignment horizontal="left" vertical="top" wrapText="1"/>
    </xf>
    <xf numFmtId="0" fontId="28" fillId="28" borderId="32" xfId="0" applyFont="1" applyFill="1" applyBorder="1" applyAlignment="1">
      <alignment horizontal="left" vertical="top" wrapText="1"/>
    </xf>
    <xf numFmtId="0" fontId="28" fillId="28" borderId="43" xfId="0" applyFont="1" applyFill="1" applyBorder="1" applyAlignment="1">
      <alignment horizontal="left" vertical="top" wrapText="1"/>
    </xf>
    <xf numFmtId="0" fontId="28" fillId="28" borderId="42" xfId="0" applyFont="1" applyFill="1" applyBorder="1" applyAlignment="1" applyProtection="1">
      <alignment horizontal="center" vertical="center"/>
      <protection locked="0"/>
    </xf>
    <xf numFmtId="0" fontId="28" fillId="28" borderId="43" xfId="0" applyFont="1" applyFill="1" applyBorder="1" applyAlignment="1" applyProtection="1">
      <alignment horizontal="center" vertical="center"/>
      <protection locked="0"/>
    </xf>
    <xf numFmtId="0" fontId="60" fillId="24" borderId="53" xfId="0" applyFont="1" applyFill="1" applyBorder="1" applyAlignment="1">
      <alignment horizontal="center" vertical="top" wrapText="1"/>
    </xf>
    <xf numFmtId="0" fontId="60" fillId="24" borderId="0" xfId="0" applyFont="1" applyFill="1" applyAlignment="1">
      <alignment horizontal="center" vertical="top" wrapText="1"/>
    </xf>
    <xf numFmtId="0" fontId="28" fillId="0" borderId="18" xfId="0" applyFont="1" applyBorder="1" applyAlignment="1" applyProtection="1">
      <alignment horizontal="left"/>
      <protection locked="0"/>
    </xf>
    <xf numFmtId="0" fontId="60" fillId="23" borderId="53" xfId="0" applyFont="1" applyFill="1" applyBorder="1" applyAlignment="1">
      <alignment horizontal="center" vertical="center" wrapText="1"/>
    </xf>
    <xf numFmtId="0" fontId="60" fillId="23" borderId="0" xfId="0" applyFont="1" applyFill="1" applyAlignment="1">
      <alignment horizontal="center" vertical="center" wrapText="1"/>
    </xf>
    <xf numFmtId="0" fontId="60" fillId="23" borderId="54" xfId="0" applyFont="1" applyFill="1" applyBorder="1" applyAlignment="1">
      <alignment horizontal="center" vertical="center" wrapText="1"/>
    </xf>
    <xf numFmtId="0" fontId="61" fillId="23" borderId="53" xfId="0" applyFont="1" applyFill="1" applyBorder="1" applyAlignment="1">
      <alignment horizontal="center" vertical="center" wrapText="1"/>
    </xf>
    <xf numFmtId="0" fontId="61" fillId="23" borderId="0" xfId="0" applyFont="1" applyFill="1" applyAlignment="1">
      <alignment horizontal="center" vertical="center" wrapText="1"/>
    </xf>
    <xf numFmtId="0" fontId="53" fillId="20" borderId="0" xfId="0" applyFont="1" applyFill="1" applyAlignment="1">
      <alignment horizontal="center" vertical="center" wrapText="1"/>
    </xf>
    <xf numFmtId="0" fontId="54" fillId="20" borderId="0" xfId="0" applyFont="1" applyFill="1" applyAlignment="1">
      <alignment horizontal="center" vertical="center" wrapText="1"/>
    </xf>
    <xf numFmtId="0" fontId="55" fillId="20" borderId="0" xfId="0" applyFont="1" applyFill="1" applyAlignment="1">
      <alignment horizontal="center" vertical="center" wrapText="1"/>
    </xf>
    <xf numFmtId="6" fontId="0" fillId="13" borderId="18" xfId="1" applyNumberFormat="1" applyFont="1" applyFill="1" applyBorder="1" applyAlignment="1" applyProtection="1">
      <protection locked="0"/>
    </xf>
    <xf numFmtId="44" fontId="0" fillId="13" borderId="18" xfId="1" applyFont="1" applyFill="1" applyBorder="1" applyAlignment="1" applyProtection="1">
      <protection locked="0"/>
    </xf>
    <xf numFmtId="0" fontId="18" fillId="13" borderId="18" xfId="0" applyFont="1" applyFill="1" applyBorder="1" applyAlignment="1">
      <alignment horizontal="center" vertical="center" wrapText="1"/>
    </xf>
    <xf numFmtId="0" fontId="0" fillId="13" borderId="18" xfId="0" applyFill="1" applyBorder="1" applyAlignment="1">
      <alignment horizontal="center" vertical="center" wrapText="1"/>
    </xf>
    <xf numFmtId="0" fontId="20" fillId="11" borderId="18" xfId="0" applyFont="1" applyFill="1" applyBorder="1" applyAlignment="1" applyProtection="1">
      <alignment horizontal="center" vertical="center" wrapText="1"/>
      <protection locked="0"/>
    </xf>
    <xf numFmtId="0" fontId="16" fillId="0" borderId="18" xfId="0" applyFont="1" applyBorder="1" applyAlignment="1" applyProtection="1">
      <alignment horizontal="center" vertical="center" wrapText="1"/>
      <protection locked="0"/>
    </xf>
    <xf numFmtId="8" fontId="45" fillId="13" borderId="19" xfId="0" applyNumberFormat="1" applyFont="1" applyFill="1" applyBorder="1" applyAlignment="1">
      <alignment wrapText="1"/>
    </xf>
    <xf numFmtId="0" fontId="45" fillId="13" borderId="52" xfId="0" applyFont="1" applyFill="1" applyBorder="1" applyAlignment="1">
      <alignment wrapText="1"/>
    </xf>
    <xf numFmtId="0" fontId="45" fillId="13" borderId="17" xfId="0" applyFont="1" applyFill="1" applyBorder="1" applyAlignment="1">
      <alignment wrapText="1"/>
    </xf>
    <xf numFmtId="0" fontId="7" fillId="6" borderId="10" xfId="0" applyFont="1" applyFill="1" applyBorder="1" applyAlignment="1">
      <alignment horizontal="left" vertical="center" wrapText="1"/>
    </xf>
    <xf numFmtId="0" fontId="7" fillId="6" borderId="11" xfId="0" applyFont="1" applyFill="1" applyBorder="1" applyAlignment="1">
      <alignment horizontal="left" vertical="center" wrapText="1"/>
    </xf>
    <xf numFmtId="0" fontId="7" fillId="6" borderId="3" xfId="0" applyFont="1" applyFill="1" applyBorder="1" applyAlignment="1">
      <alignment horizontal="left" vertical="center" wrapText="1"/>
    </xf>
    <xf numFmtId="0" fontId="40" fillId="13" borderId="18" xfId="0" applyFont="1" applyFill="1" applyBorder="1"/>
    <xf numFmtId="0" fontId="0" fillId="13" borderId="18" xfId="0" applyFill="1" applyBorder="1"/>
    <xf numFmtId="6" fontId="0" fillId="13" borderId="18" xfId="1" applyNumberFormat="1" applyFont="1" applyFill="1" applyBorder="1" applyAlignment="1" applyProtection="1"/>
    <xf numFmtId="44" fontId="0" fillId="13" borderId="18" xfId="1" applyFont="1" applyFill="1" applyBorder="1" applyAlignment="1" applyProtection="1"/>
    <xf numFmtId="0" fontId="7" fillId="6" borderId="18" xfId="0" applyFont="1" applyFill="1" applyBorder="1" applyAlignment="1">
      <alignment horizontal="center" vertical="center" wrapText="1"/>
    </xf>
    <xf numFmtId="0" fontId="0" fillId="0" borderId="18" xfId="0" applyBorder="1" applyAlignment="1">
      <alignment horizontal="center" vertical="center"/>
    </xf>
    <xf numFmtId="0" fontId="6" fillId="0" borderId="12"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45" fillId="13" borderId="18" xfId="0" applyFont="1" applyFill="1" applyBorder="1" applyAlignment="1">
      <alignment wrapText="1"/>
    </xf>
    <xf numFmtId="0" fontId="41" fillId="17" borderId="18" xfId="0" applyFont="1" applyFill="1" applyBorder="1" applyAlignment="1">
      <alignment horizontal="center" vertical="center" wrapText="1"/>
    </xf>
    <xf numFmtId="0" fontId="0" fillId="13" borderId="42" xfId="0" applyFill="1" applyBorder="1"/>
    <xf numFmtId="0" fontId="45" fillId="13" borderId="50" xfId="0" applyFont="1" applyFill="1" applyBorder="1" applyAlignment="1">
      <alignment wrapText="1"/>
    </xf>
    <xf numFmtId="0" fontId="45" fillId="13" borderId="38" xfId="0" applyFont="1" applyFill="1" applyBorder="1" applyAlignment="1">
      <alignment wrapText="1"/>
    </xf>
    <xf numFmtId="0" fontId="45" fillId="13" borderId="51" xfId="0" applyFont="1" applyFill="1" applyBorder="1" applyAlignment="1">
      <alignment wrapText="1"/>
    </xf>
    <xf numFmtId="0" fontId="45" fillId="13" borderId="1" xfId="0" applyFont="1" applyFill="1" applyBorder="1" applyAlignment="1">
      <alignment wrapText="1"/>
    </xf>
    <xf numFmtId="44" fontId="0" fillId="13" borderId="42" xfId="1" applyFont="1" applyFill="1" applyBorder="1" applyAlignment="1" applyProtection="1"/>
    <xf numFmtId="0" fontId="19" fillId="3" borderId="17" xfId="0" applyFont="1" applyFill="1" applyBorder="1" applyAlignment="1">
      <alignment horizontal="center" vertical="center" wrapText="1"/>
    </xf>
    <xf numFmtId="0" fontId="0" fillId="3" borderId="17" xfId="0" applyFill="1" applyBorder="1" applyAlignment="1">
      <alignment horizontal="center" vertical="center" wrapText="1"/>
    </xf>
    <xf numFmtId="0" fontId="0" fillId="3" borderId="17" xfId="0" applyFill="1" applyBorder="1"/>
    <xf numFmtId="0" fontId="20" fillId="11" borderId="18" xfId="0" applyFont="1" applyFill="1" applyBorder="1" applyAlignment="1" applyProtection="1">
      <alignment vertical="center" wrapText="1"/>
      <protection locked="0"/>
    </xf>
    <xf numFmtId="0" fontId="16" fillId="0" borderId="18" xfId="0" applyFont="1" applyBorder="1" applyAlignment="1" applyProtection="1">
      <alignment vertical="center" wrapText="1"/>
      <protection locked="0"/>
    </xf>
    <xf numFmtId="0" fontId="16" fillId="0" borderId="18" xfId="0" applyFont="1" applyBorder="1" applyAlignment="1" applyProtection="1">
      <alignment wrapText="1"/>
      <protection locked="0"/>
    </xf>
    <xf numFmtId="0" fontId="21" fillId="6" borderId="18" xfId="0" applyFont="1" applyFill="1" applyBorder="1" applyAlignment="1">
      <alignment horizontal="center" vertical="center" wrapText="1"/>
    </xf>
    <xf numFmtId="0" fontId="22" fillId="6" borderId="18" xfId="0" applyFont="1" applyFill="1" applyBorder="1" applyAlignment="1">
      <alignment horizontal="center" vertical="center"/>
    </xf>
    <xf numFmtId="0" fontId="19" fillId="3" borderId="18" xfId="0" applyFont="1" applyFill="1" applyBorder="1" applyAlignment="1">
      <alignment horizontal="center" vertical="center" wrapText="1"/>
    </xf>
    <xf numFmtId="0" fontId="0" fillId="3" borderId="18" xfId="0" applyFill="1" applyBorder="1" applyAlignment="1">
      <alignment horizontal="center" vertical="center" wrapText="1"/>
    </xf>
    <xf numFmtId="0" fontId="49" fillId="3" borderId="18" xfId="0" applyFont="1" applyFill="1" applyBorder="1" applyAlignment="1">
      <alignment horizontal="center" vertical="center" wrapText="1"/>
    </xf>
    <xf numFmtId="0" fontId="50" fillId="3" borderId="18" xfId="0" applyFont="1" applyFill="1" applyBorder="1" applyAlignment="1">
      <alignment horizontal="center" vertical="center" wrapText="1"/>
    </xf>
    <xf numFmtId="0" fontId="47" fillId="3" borderId="18" xfId="0" applyFont="1" applyFill="1" applyBorder="1" applyAlignment="1">
      <alignment horizontal="center" vertical="center" wrapText="1"/>
    </xf>
    <xf numFmtId="0" fontId="48" fillId="3" borderId="18"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0" fillId="0" borderId="42" xfId="0" applyBorder="1" applyAlignment="1" applyProtection="1">
      <alignment horizontal="center" vertical="center" wrapText="1"/>
      <protection locked="0"/>
    </xf>
    <xf numFmtId="0" fontId="0" fillId="0" borderId="32" xfId="0" applyBorder="1" applyAlignment="1">
      <alignment horizontal="center" vertical="center" wrapText="1"/>
    </xf>
    <xf numFmtId="0" fontId="0" fillId="0" borderId="43" xfId="0" applyBorder="1" applyAlignment="1">
      <alignment horizontal="center" vertical="center" wrapText="1"/>
    </xf>
    <xf numFmtId="0" fontId="5" fillId="5" borderId="4" xfId="0" applyFont="1" applyFill="1" applyBorder="1" applyAlignment="1" applyProtection="1">
      <alignment horizontal="right" vertical="center" wrapText="1"/>
      <protection locked="0"/>
    </xf>
    <xf numFmtId="0" fontId="5" fillId="5" borderId="8" xfId="0" applyFont="1" applyFill="1" applyBorder="1" applyAlignment="1" applyProtection="1">
      <alignment horizontal="right" vertical="center" wrapText="1"/>
      <protection locked="0"/>
    </xf>
    <xf numFmtId="0" fontId="6" fillId="0" borderId="34" xfId="0" applyFont="1" applyBorder="1" applyAlignment="1" applyProtection="1">
      <alignment horizontal="left" vertical="top" wrapText="1"/>
      <protection locked="0"/>
    </xf>
    <xf numFmtId="0" fontId="6" fillId="0" borderId="49" xfId="0" applyFont="1" applyBorder="1" applyAlignment="1" applyProtection="1">
      <alignment horizontal="left" vertical="top" wrapText="1"/>
      <protection locked="0"/>
    </xf>
    <xf numFmtId="0" fontId="7" fillId="6" borderId="14" xfId="0" applyFont="1" applyFill="1" applyBorder="1" applyAlignment="1">
      <alignment horizontal="left" vertical="center" wrapText="1"/>
    </xf>
    <xf numFmtId="0" fontId="7" fillId="6" borderId="48" xfId="0" applyFont="1" applyFill="1" applyBorder="1" applyAlignment="1">
      <alignment horizontal="left" vertical="center" wrapText="1"/>
    </xf>
    <xf numFmtId="0" fontId="20" fillId="11" borderId="42" xfId="0" applyFont="1" applyFill="1" applyBorder="1" applyAlignment="1" applyProtection="1">
      <alignment vertical="center" wrapText="1"/>
      <protection locked="0"/>
    </xf>
    <xf numFmtId="0" fontId="0" fillId="0" borderId="32" xfId="0" applyBorder="1" applyProtection="1">
      <protection locked="0"/>
    </xf>
    <xf numFmtId="0" fontId="0" fillId="0" borderId="43" xfId="0" applyBorder="1" applyProtection="1">
      <protection locked="0"/>
    </xf>
    <xf numFmtId="0" fontId="22" fillId="0" borderId="18" xfId="0" applyFont="1" applyBorder="1" applyAlignment="1">
      <alignment horizontal="center" vertical="center"/>
    </xf>
    <xf numFmtId="0" fontId="6" fillId="0" borderId="34" xfId="0" applyFont="1" applyBorder="1" applyAlignment="1">
      <alignment horizontal="left" vertical="top" wrapText="1"/>
    </xf>
    <xf numFmtId="0" fontId="6" fillId="0" borderId="49" xfId="0" applyFont="1" applyBorder="1" applyAlignment="1">
      <alignment horizontal="left" vertical="top" wrapText="1"/>
    </xf>
    <xf numFmtId="0" fontId="7" fillId="6" borderId="2" xfId="0" applyFont="1" applyFill="1" applyBorder="1" applyAlignment="1">
      <alignment horizontal="left" vertical="center" wrapText="1"/>
    </xf>
    <xf numFmtId="0" fontId="24" fillId="19" borderId="42" xfId="0" applyFont="1" applyFill="1" applyBorder="1" applyAlignment="1">
      <alignment horizontal="center" vertical="center" wrapText="1"/>
    </xf>
    <xf numFmtId="0" fontId="0" fillId="19" borderId="32" xfId="0" applyFill="1" applyBorder="1" applyAlignment="1">
      <alignment horizontal="center" vertical="center" wrapText="1"/>
    </xf>
    <xf numFmtId="0" fontId="0" fillId="19" borderId="43" xfId="0" applyFill="1" applyBorder="1" applyAlignment="1">
      <alignment horizontal="center" vertical="center" wrapText="1"/>
    </xf>
    <xf numFmtId="0" fontId="0" fillId="12" borderId="18" xfId="0" applyFill="1" applyBorder="1" applyAlignment="1">
      <alignment horizontal="center" vertical="center" wrapText="1"/>
    </xf>
    <xf numFmtId="0" fontId="16" fillId="0" borderId="18" xfId="0" applyFont="1" applyBorder="1" applyAlignment="1" applyProtection="1">
      <alignment horizontal="left" vertical="center" wrapText="1"/>
      <protection locked="0"/>
    </xf>
    <xf numFmtId="0" fontId="22" fillId="6" borderId="18" xfId="0" applyFont="1" applyFill="1" applyBorder="1" applyAlignment="1">
      <alignment horizontal="center" vertical="center" wrapText="1"/>
    </xf>
    <xf numFmtId="0" fontId="0" fillId="0" borderId="18" xfId="0" applyBorder="1"/>
    <xf numFmtId="0" fontId="0" fillId="0" borderId="18" xfId="0" applyBorder="1" applyAlignment="1">
      <alignment vertical="center" wrapText="1"/>
    </xf>
    <xf numFmtId="0" fontId="32" fillId="0" borderId="18" xfId="0" applyFont="1" applyBorder="1" applyAlignment="1">
      <alignment horizontal="center" vertical="center" wrapText="1"/>
    </xf>
    <xf numFmtId="0" fontId="0" fillId="0" borderId="18" xfId="0" applyBorder="1" applyAlignment="1">
      <alignment horizontal="center" vertical="center" wrapText="1"/>
    </xf>
    <xf numFmtId="0" fontId="32" fillId="0" borderId="42" xfId="0" applyFont="1" applyBorder="1" applyAlignment="1" applyProtection="1">
      <alignment horizontal="center" vertical="center" wrapText="1"/>
      <protection locked="0"/>
    </xf>
    <xf numFmtId="0" fontId="32" fillId="0" borderId="43" xfId="0" applyFont="1" applyBorder="1" applyAlignment="1" applyProtection="1">
      <alignment horizontal="center" vertical="center" wrapText="1"/>
      <protection locked="0"/>
    </xf>
    <xf numFmtId="0" fontId="33" fillId="13" borderId="18" xfId="0" applyFont="1" applyFill="1" applyBorder="1" applyAlignment="1">
      <alignment horizontal="center" vertical="center" wrapText="1"/>
    </xf>
    <xf numFmtId="0" fontId="22" fillId="13" borderId="18" xfId="0" applyFont="1" applyFill="1" applyBorder="1" applyAlignment="1">
      <alignment horizontal="center" vertical="center" wrapText="1"/>
    </xf>
    <xf numFmtId="0" fontId="22" fillId="13" borderId="42" xfId="0" applyFont="1" applyFill="1" applyBorder="1" applyAlignment="1">
      <alignment horizontal="center" vertical="center" wrapText="1"/>
    </xf>
    <xf numFmtId="0" fontId="30" fillId="6" borderId="18" xfId="0" applyFont="1" applyFill="1" applyBorder="1" applyAlignment="1">
      <alignment horizontal="center" vertical="center" wrapText="1"/>
    </xf>
    <xf numFmtId="0" fontId="34" fillId="6" borderId="18" xfId="0" applyFont="1" applyFill="1" applyBorder="1" applyAlignment="1">
      <alignment horizontal="center" vertical="center" wrapText="1"/>
    </xf>
    <xf numFmtId="0" fontId="34" fillId="6" borderId="42" xfId="0" applyFont="1" applyFill="1" applyBorder="1" applyAlignment="1">
      <alignment horizontal="center" vertical="center" wrapText="1"/>
    </xf>
    <xf numFmtId="0" fontId="31" fillId="19" borderId="18" xfId="0" applyFont="1" applyFill="1" applyBorder="1" applyAlignment="1">
      <alignment horizontal="center" vertical="center" wrapText="1"/>
    </xf>
    <xf numFmtId="0" fontId="0" fillId="19" borderId="18" xfId="0" applyFill="1" applyBorder="1" applyAlignment="1">
      <alignment horizontal="center" vertical="center" wrapText="1"/>
    </xf>
    <xf numFmtId="0" fontId="26" fillId="13" borderId="1" xfId="0" applyFont="1" applyFill="1" applyBorder="1"/>
    <xf numFmtId="6" fontId="0" fillId="13" borderId="42" xfId="1" applyNumberFormat="1" applyFont="1" applyFill="1" applyBorder="1" applyAlignment="1" applyProtection="1"/>
    <xf numFmtId="44" fontId="0" fillId="13" borderId="43" xfId="1" applyFont="1" applyFill="1" applyBorder="1" applyAlignment="1" applyProtection="1"/>
    <xf numFmtId="0" fontId="16" fillId="13" borderId="18" xfId="0" applyFont="1" applyFill="1" applyBorder="1" applyAlignment="1">
      <alignment horizontal="center" vertical="center" wrapText="1"/>
    </xf>
    <xf numFmtId="0" fontId="62" fillId="3" borderId="51" xfId="0" applyFont="1" applyFill="1" applyBorder="1" applyAlignment="1" applyProtection="1">
      <alignment wrapText="1"/>
      <protection locked="0"/>
    </xf>
    <xf numFmtId="0" fontId="0" fillId="0" borderId="1" xfId="0" applyBorder="1"/>
    <xf numFmtId="0" fontId="31" fillId="0" borderId="42" xfId="0" applyFont="1" applyBorder="1" applyAlignment="1" applyProtection="1">
      <alignment horizontal="center" vertical="center" wrapText="1"/>
      <protection locked="0"/>
    </xf>
    <xf numFmtId="0" fontId="31" fillId="0" borderId="43" xfId="0" applyFont="1" applyBorder="1" applyAlignment="1" applyProtection="1">
      <alignment horizontal="center" vertical="center" wrapText="1"/>
      <protection locked="0"/>
    </xf>
  </cellXfs>
  <cellStyles count="2">
    <cellStyle name="Currency" xfId="1" builtinId="4"/>
    <cellStyle name="Normal" xfId="0" builtinId="0"/>
  </cellStyles>
  <dxfs count="40">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auto="1"/>
      </font>
      <fill>
        <patternFill>
          <bgColor rgb="FFFFC000"/>
        </patternFill>
      </fill>
    </dxf>
    <dxf>
      <font>
        <color auto="1"/>
      </font>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auto="1"/>
      </font>
      <fill>
        <patternFill>
          <bgColor rgb="FFFFC000"/>
        </patternFill>
      </fill>
    </dxf>
    <dxf>
      <font>
        <color auto="1"/>
      </font>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colors>
    <mruColors>
      <color rgb="FFCEEAB0"/>
      <color rgb="FF99CC00"/>
      <color rgb="FFFBE7CE"/>
      <color rgb="FFDEE9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648324" cy="7626258"/>
    <xdr:pic>
      <xdr:nvPicPr>
        <xdr:cNvPr id="2" name="Picture 1" descr="This record contains Sensitive Security Information that is controlled under 49 CFR parts 15 and 1520. No parts of this document may be distributed to people without a &quot;need to know.&quot; ">
          <a:extLst>
            <a:ext uri="{FF2B5EF4-FFF2-40B4-BE49-F238E27FC236}">
              <a16:creationId xmlns:a16="http://schemas.microsoft.com/office/drawing/2014/main" id="{BABC8D9A-8E96-453D-81CD-2FBA8A441F46}"/>
            </a:ext>
            <a:ext uri="{C183D7F6-B498-43B3-948B-1728B52AA6E4}">
              <adec:decorative xmlns:adec="http://schemas.microsoft.com/office/drawing/2017/decorative" val="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648324" cy="76262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usfema-my.sharepoint.com/personal/0261154908_fema_dhs_gov/Documents/Desktop/Outreach/FF-207-FY-23-108%20(formerly%20089-5)%20IJ-Budget.xlsx" TargetMode="External"/><Relationship Id="rId1" Type="http://schemas.openxmlformats.org/officeDocument/2006/relationships/externalLinkPath" Target="/personal/0261154908_fema_dhs_gov/Documents/Desktop/Outreach/FF-207-FY-23-108%20(formerly%20089-5)%20IJ-Budget.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ddavis27\AppData\Local\Microsoft\Windows\INetCache\Content.Outlook\HOZH111Q\C-UAS%20Application%20Worksheet_SMA_112125.xlsx" TargetMode="External"/><Relationship Id="rId1" Type="http://schemas.openxmlformats.org/officeDocument/2006/relationships/externalLinkPath" Target="file:///C:\Users\ddavis27\AppData\Local\Microsoft\Windows\INetCache\Content.Outlook\HOZH111Q\C-UAS%20Application%20Worksheet_SMA_1121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Help"/>
      <sheetName val="SSI"/>
      <sheetName val="IJ 1"/>
      <sheetName val="Budget 1"/>
      <sheetName val="IJ 2"/>
      <sheetName val="Budget 2"/>
      <sheetName val="IJ 3"/>
      <sheetName val="Budget 3"/>
      <sheetName val="IJ 4"/>
      <sheetName val="Budget 4"/>
      <sheetName val="IJ 5"/>
      <sheetName val="Budget 5"/>
      <sheetName val="Review Tab"/>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3">
          <cell r="A3" t="str">
            <v>Public</v>
          </cell>
          <cell r="E3" t="str">
            <v>Port Authority</v>
          </cell>
        </row>
        <row r="4">
          <cell r="A4" t="str">
            <v>Private For-Profit</v>
          </cell>
          <cell r="E4" t="str">
            <v>Facility Operator</v>
          </cell>
        </row>
        <row r="5">
          <cell r="A5" t="str">
            <v>Private Non-Profit</v>
          </cell>
          <cell r="E5" t="str">
            <v>State Agency</v>
          </cell>
        </row>
        <row r="6">
          <cell r="A6" t="str">
            <v>Tribal</v>
          </cell>
          <cell r="E6" t="str">
            <v xml:space="preserve">Local Agency </v>
          </cell>
        </row>
        <row r="7">
          <cell r="A7" t="str">
            <v>U.S. Territory or Possession</v>
          </cell>
        </row>
        <row r="10">
          <cell r="A10" t="str">
            <v>Anchorage</v>
          </cell>
          <cell r="C10" t="str">
            <v>Yes</v>
          </cell>
          <cell r="D10" t="str">
            <v>Total costs for all projects are not more than $25,000</v>
          </cell>
        </row>
        <row r="11">
          <cell r="A11" t="str">
            <v>Baltimore</v>
          </cell>
          <cell r="C11" t="str">
            <v>No</v>
          </cell>
          <cell r="D11" t="str">
            <v>Security Zone Enforcement Training as referenced in 46 U.S.C. § 70107 (c)(2)(C)</v>
          </cell>
        </row>
        <row r="12">
          <cell r="A12" t="str">
            <v>Boston</v>
          </cell>
          <cell r="D12" t="str">
            <v>N/A</v>
          </cell>
        </row>
        <row r="13">
          <cell r="A13" t="str">
            <v>Buffalo</v>
          </cell>
        </row>
        <row r="14">
          <cell r="A14" t="str">
            <v>Charleston</v>
          </cell>
          <cell r="D14" t="str">
            <v>Planning</v>
          </cell>
          <cell r="G14" t="str">
            <v>Program Priority 1</v>
          </cell>
        </row>
        <row r="15">
          <cell r="A15" t="str">
            <v>Columbia River</v>
          </cell>
          <cell r="D15" t="str">
            <v>Equipment</v>
          </cell>
          <cell r="G15" t="str">
            <v>Program Priority 2</v>
          </cell>
        </row>
        <row r="16">
          <cell r="A16" t="str">
            <v>Corpus Christi</v>
          </cell>
          <cell r="D16" t="str">
            <v>Training</v>
          </cell>
          <cell r="G16" t="str">
            <v>Program Priority 3</v>
          </cell>
        </row>
        <row r="17">
          <cell r="A17" t="str">
            <v>Delaware Bay</v>
          </cell>
          <cell r="D17" t="str">
            <v>Exercise</v>
          </cell>
          <cell r="G17" t="str">
            <v>Program Priority 4</v>
          </cell>
        </row>
        <row r="18">
          <cell r="A18" t="str">
            <v>Detroit</v>
          </cell>
          <cell r="D18" t="str">
            <v>Operational</v>
          </cell>
          <cell r="G18" t="str">
            <v>Program Priority 5</v>
          </cell>
        </row>
        <row r="19">
          <cell r="A19" t="str">
            <v>Duluth</v>
          </cell>
          <cell r="G19" t="str">
            <v>Program Priority 6</v>
          </cell>
        </row>
        <row r="20">
          <cell r="A20" t="str">
            <v>Guam</v>
          </cell>
          <cell r="D20" t="str">
            <v>New Capability</v>
          </cell>
          <cell r="G20" t="str">
            <v>Program Priority 7</v>
          </cell>
        </row>
        <row r="21">
          <cell r="A21" t="str">
            <v>Hampton Roads</v>
          </cell>
          <cell r="D21" t="str">
            <v>Maintenance/Sustainment</v>
          </cell>
          <cell r="G21" t="str">
            <v>Program Priority 8</v>
          </cell>
        </row>
        <row r="22">
          <cell r="A22" t="str">
            <v>Honolulu</v>
          </cell>
          <cell r="G22" t="str">
            <v>Program Priority 9</v>
          </cell>
        </row>
        <row r="23">
          <cell r="A23" t="str">
            <v>Houma</v>
          </cell>
          <cell r="G23" t="str">
            <v>Program Priority 10</v>
          </cell>
        </row>
        <row r="24">
          <cell r="A24" t="str">
            <v>Houston-Galveston</v>
          </cell>
        </row>
        <row r="25">
          <cell r="A25" t="str">
            <v>Jacksonville</v>
          </cell>
        </row>
        <row r="26">
          <cell r="A26" t="str">
            <v>Juneau</v>
          </cell>
        </row>
        <row r="27">
          <cell r="A27" t="str">
            <v>Lake Michigan</v>
          </cell>
        </row>
        <row r="28">
          <cell r="A28" t="str">
            <v>Long Island Sound</v>
          </cell>
        </row>
        <row r="29">
          <cell r="A29" t="str">
            <v>Los Angeles/Long Beach</v>
          </cell>
        </row>
        <row r="30">
          <cell r="A30" t="str">
            <v>Lower Mississippi</v>
          </cell>
        </row>
        <row r="31">
          <cell r="A31" t="str">
            <v>Miami</v>
          </cell>
        </row>
        <row r="32">
          <cell r="A32" t="str">
            <v>Mobile</v>
          </cell>
        </row>
        <row r="33">
          <cell r="A33" t="str">
            <v>New Orleans</v>
          </cell>
        </row>
        <row r="34">
          <cell r="A34" t="str">
            <v>New York</v>
          </cell>
        </row>
        <row r="35">
          <cell r="A35" t="str">
            <v>North Carolina</v>
          </cell>
        </row>
        <row r="36">
          <cell r="A36" t="str">
            <v>Northern New England</v>
          </cell>
        </row>
        <row r="37">
          <cell r="A37" t="str">
            <v>Ohio Valley</v>
          </cell>
        </row>
        <row r="38">
          <cell r="A38" t="str">
            <v>Pittsburgh</v>
          </cell>
        </row>
        <row r="39">
          <cell r="A39" t="str">
            <v>Port Arthur</v>
          </cell>
        </row>
        <row r="40">
          <cell r="A40" t="str">
            <v>Puget Sound</v>
          </cell>
        </row>
        <row r="41">
          <cell r="A41" t="str">
            <v>San Diego</v>
          </cell>
        </row>
        <row r="42">
          <cell r="A42" t="str">
            <v>San Francisco</v>
          </cell>
        </row>
        <row r="43">
          <cell r="A43" t="str">
            <v>San Juan</v>
          </cell>
        </row>
        <row r="44">
          <cell r="A44" t="str">
            <v>Sault Sainte Marie</v>
          </cell>
        </row>
        <row r="45">
          <cell r="A45" t="str">
            <v>Savannah</v>
          </cell>
        </row>
        <row r="46">
          <cell r="A46" t="str">
            <v>Southeastern New England</v>
          </cell>
        </row>
        <row r="47">
          <cell r="A47" t="str">
            <v>St. Petersburg</v>
          </cell>
        </row>
        <row r="48">
          <cell r="A48" t="str">
            <v>Upper Mississippi River</v>
          </cell>
        </row>
        <row r="49">
          <cell r="A49" t="str">
            <v>Valdez</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Tab 1 Applicant Checklist"/>
      <sheetName val="Tab 2A Example Budget Worksheet"/>
      <sheetName val="Tab 2B Budget Worksheet"/>
      <sheetName val="Tab 3 Subapplicant Information"/>
      <sheetName val="Tab 4 Certifications"/>
      <sheetName val="Tab 5 Application Questions"/>
      <sheetName val="Validation"/>
    </sheetNames>
    <sheetDataSet>
      <sheetData sheetId="0" refreshError="1"/>
      <sheetData sheetId="1" refreshError="1"/>
      <sheetData sheetId="2" refreshError="1"/>
      <sheetData sheetId="3" refreshError="1"/>
      <sheetData sheetId="4" refreshError="1"/>
      <sheetData sheetId="5"/>
      <sheetData sheetId="6" refreshError="1"/>
      <sheetData sheetId="7"/>
    </sheetDataSet>
  </externalBook>
</externalLink>
</file>

<file path=xl/theme/theme1.xml><?xml version="1.0" encoding="utf-8"?>
<a:theme xmlns:a="http://schemas.openxmlformats.org/drawingml/2006/main" name="Office Theme">
  <a:themeElements>
    <a:clrScheme name="Orange">
      <a:dk1>
        <a:srgbClr val="000000"/>
      </a:dk1>
      <a:lt1>
        <a:sysClr val="window" lastClr="FFFFFF"/>
      </a:lt1>
      <a:dk2>
        <a:srgbClr val="637052"/>
      </a:dk2>
      <a:lt2>
        <a:srgbClr val="CCDDEA"/>
      </a:lt2>
      <a:accent1>
        <a:srgbClr val="E48312"/>
      </a:accent1>
      <a:accent2>
        <a:srgbClr val="BD582C"/>
      </a:accent2>
      <a:accent3>
        <a:srgbClr val="865640"/>
      </a:accent3>
      <a:accent4>
        <a:srgbClr val="9B8357"/>
      </a:accent4>
      <a:accent5>
        <a:srgbClr val="C2BC80"/>
      </a:accent5>
      <a:accent6>
        <a:srgbClr val="94A088"/>
      </a:accent6>
      <a:hlink>
        <a:srgbClr val="2998E3"/>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16091-4F24-4EA3-8CDB-14FD9E687A2B}">
  <sheetPr>
    <tabColor rgb="FFFFC000"/>
  </sheetPr>
  <dimension ref="A1"/>
  <sheetViews>
    <sheetView workbookViewId="0">
      <selection sqref="A1:G1048576"/>
    </sheetView>
  </sheetViews>
  <sheetFormatPr defaultRowHeight="14.4" x14ac:dyDescent="0.3"/>
  <cols>
    <col min="7" max="7" width="9.109375" customWidth="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5E2CF-3653-4504-BDBD-C8E572FC2F28}">
  <sheetPr>
    <pageSetUpPr fitToPage="1"/>
  </sheetPr>
  <dimension ref="B1:L18"/>
  <sheetViews>
    <sheetView zoomScaleNormal="100" workbookViewId="0">
      <selection activeCell="G8" sqref="G8:H8"/>
    </sheetView>
  </sheetViews>
  <sheetFormatPr defaultColWidth="9.33203125" defaultRowHeight="13.8" x14ac:dyDescent="0.25"/>
  <cols>
    <col min="1" max="1" width="2" style="140" customWidth="1"/>
    <col min="2" max="2" width="9.33203125" style="140" customWidth="1"/>
    <col min="3" max="3" width="71.88671875" style="140" bestFit="1" customWidth="1"/>
    <col min="4" max="4" width="43.44140625" style="140" bestFit="1" customWidth="1"/>
    <col min="5" max="5" width="19.6640625" style="140" customWidth="1"/>
    <col min="6" max="6" width="16.44140625" style="140" customWidth="1"/>
    <col min="7" max="7" width="14" style="140" customWidth="1"/>
    <col min="8" max="8" width="25.5546875" style="140" customWidth="1"/>
    <col min="9" max="9" width="9.33203125" style="140"/>
    <col min="10" max="10" width="3.5546875" style="140" customWidth="1"/>
    <col min="11" max="16384" width="9.33203125" style="140"/>
  </cols>
  <sheetData>
    <row r="1" spans="2:12" ht="15.6" x14ac:dyDescent="0.3">
      <c r="B1" s="139"/>
      <c r="D1" s="141"/>
      <c r="E1" s="142"/>
      <c r="F1" s="142"/>
      <c r="G1" s="142"/>
      <c r="H1" s="142"/>
      <c r="I1" s="142"/>
      <c r="J1" s="142"/>
    </row>
    <row r="2" spans="2:12" ht="16.2" customHeight="1" x14ac:dyDescent="0.25">
      <c r="B2" s="143"/>
      <c r="C2" s="143"/>
      <c r="D2" s="143"/>
      <c r="E2" s="143"/>
      <c r="F2" s="143"/>
      <c r="G2" s="143"/>
      <c r="H2" s="143"/>
      <c r="I2" s="143"/>
    </row>
    <row r="3" spans="2:12" ht="22.8" x14ac:dyDescent="0.25">
      <c r="B3" s="143"/>
      <c r="C3" s="173" t="s">
        <v>256</v>
      </c>
      <c r="D3" s="174"/>
      <c r="E3" s="174"/>
      <c r="F3" s="174"/>
      <c r="G3" s="174"/>
      <c r="H3" s="174"/>
      <c r="I3" s="143"/>
    </row>
    <row r="4" spans="2:12" ht="17.399999999999999" customHeight="1" x14ac:dyDescent="0.25">
      <c r="B4" s="143"/>
      <c r="C4" s="146" t="s">
        <v>262</v>
      </c>
      <c r="D4" s="175"/>
      <c r="E4" s="175"/>
      <c r="F4" s="175"/>
      <c r="G4" s="175"/>
      <c r="H4" s="175"/>
      <c r="I4" s="143"/>
      <c r="K4" s="144"/>
      <c r="L4" s="144"/>
    </row>
    <row r="5" spans="2:12" ht="16.2" customHeight="1" x14ac:dyDescent="0.25">
      <c r="B5" s="143"/>
      <c r="C5" s="146" t="s">
        <v>263</v>
      </c>
      <c r="D5" s="175"/>
      <c r="E5" s="175"/>
      <c r="F5" s="175"/>
      <c r="G5" s="175"/>
      <c r="H5" s="175"/>
      <c r="I5" s="143"/>
      <c r="K5" s="144"/>
      <c r="L5" s="144"/>
    </row>
    <row r="6" spans="2:12" ht="16.95" customHeight="1" x14ac:dyDescent="0.25">
      <c r="B6" s="143"/>
      <c r="C6" s="145"/>
      <c r="D6" s="145"/>
      <c r="E6" s="145"/>
      <c r="F6" s="145"/>
      <c r="G6" s="145"/>
      <c r="H6" s="145"/>
      <c r="I6" s="143"/>
    </row>
    <row r="7" spans="2:12" x14ac:dyDescent="0.25">
      <c r="B7" s="143"/>
      <c r="I7" s="143"/>
    </row>
    <row r="8" spans="2:12" ht="48" customHeight="1" x14ac:dyDescent="0.25">
      <c r="B8" s="143"/>
      <c r="C8" s="176" t="s">
        <v>257</v>
      </c>
      <c r="D8" s="177"/>
      <c r="E8" s="177"/>
      <c r="F8" s="178"/>
      <c r="G8" s="179" t="s">
        <v>271</v>
      </c>
      <c r="H8" s="180"/>
      <c r="I8" s="143"/>
    </row>
    <row r="9" spans="2:12" ht="30" customHeight="1" x14ac:dyDescent="0.25">
      <c r="B9" s="143"/>
      <c r="C9" s="162" t="s">
        <v>264</v>
      </c>
      <c r="D9" s="162"/>
      <c r="E9" s="162"/>
      <c r="F9" s="162"/>
      <c r="G9" s="163"/>
      <c r="H9" s="163"/>
      <c r="I9" s="143"/>
    </row>
    <row r="10" spans="2:12" ht="30" customHeight="1" x14ac:dyDescent="0.25">
      <c r="B10" s="143"/>
      <c r="C10" s="157" t="s">
        <v>265</v>
      </c>
      <c r="D10" s="158"/>
      <c r="E10" s="158"/>
      <c r="F10" s="159"/>
      <c r="G10" s="160"/>
      <c r="H10" s="161"/>
      <c r="I10" s="143"/>
    </row>
    <row r="11" spans="2:12" ht="30" customHeight="1" x14ac:dyDescent="0.25">
      <c r="B11" s="143"/>
      <c r="C11" s="168" t="s">
        <v>266</v>
      </c>
      <c r="D11" s="169"/>
      <c r="E11" s="169"/>
      <c r="F11" s="170"/>
      <c r="G11" s="171"/>
      <c r="H11" s="172"/>
      <c r="I11" s="143"/>
    </row>
    <row r="12" spans="2:12" ht="30" customHeight="1" x14ac:dyDescent="0.25">
      <c r="B12" s="143"/>
      <c r="C12" s="157" t="s">
        <v>267</v>
      </c>
      <c r="D12" s="158"/>
      <c r="E12" s="158"/>
      <c r="F12" s="159"/>
      <c r="G12" s="160"/>
      <c r="H12" s="161"/>
      <c r="I12" s="143"/>
    </row>
    <row r="13" spans="2:12" ht="30" customHeight="1" x14ac:dyDescent="0.25">
      <c r="B13" s="143"/>
      <c r="C13" s="162" t="s">
        <v>268</v>
      </c>
      <c r="D13" s="162"/>
      <c r="E13" s="162"/>
      <c r="F13" s="162"/>
      <c r="G13" s="163"/>
      <c r="H13" s="163"/>
      <c r="I13" s="143"/>
    </row>
    <row r="14" spans="2:12" ht="30" customHeight="1" x14ac:dyDescent="0.25">
      <c r="B14" s="143"/>
      <c r="C14" s="164" t="s">
        <v>269</v>
      </c>
      <c r="D14" s="164"/>
      <c r="E14" s="164"/>
      <c r="F14" s="165"/>
      <c r="G14" s="166"/>
      <c r="H14" s="167"/>
      <c r="I14" s="143"/>
    </row>
    <row r="15" spans="2:12" ht="50.25" customHeight="1" x14ac:dyDescent="0.25">
      <c r="B15" s="143"/>
      <c r="C15" s="147" t="s">
        <v>259</v>
      </c>
      <c r="D15" s="147"/>
      <c r="E15" s="147"/>
      <c r="F15" s="148"/>
      <c r="G15" s="149"/>
      <c r="H15" s="150"/>
      <c r="I15" s="143"/>
    </row>
    <row r="16" spans="2:12" ht="44.4" customHeight="1" x14ac:dyDescent="0.25">
      <c r="B16" s="143"/>
      <c r="C16" s="151" t="s">
        <v>270</v>
      </c>
      <c r="D16" s="151"/>
      <c r="E16" s="151"/>
      <c r="F16" s="152"/>
      <c r="G16" s="153"/>
      <c r="H16" s="154"/>
      <c r="I16" s="143"/>
    </row>
    <row r="17" spans="2:9" ht="44.4" customHeight="1" x14ac:dyDescent="0.25">
      <c r="B17" s="143"/>
      <c r="C17" s="143"/>
      <c r="D17" s="143"/>
      <c r="E17" s="143"/>
      <c r="F17" s="143"/>
      <c r="G17" s="143"/>
      <c r="H17" s="143"/>
      <c r="I17" s="143"/>
    </row>
    <row r="18" spans="2:9" ht="15.6" x14ac:dyDescent="0.3">
      <c r="B18" s="143"/>
      <c r="C18" s="155" t="s">
        <v>258</v>
      </c>
      <c r="D18" s="156"/>
      <c r="E18" s="156"/>
      <c r="F18" s="156"/>
      <c r="G18" s="156"/>
      <c r="H18" s="156"/>
      <c r="I18" s="143"/>
    </row>
  </sheetData>
  <mergeCells count="22">
    <mergeCell ref="C3:H3"/>
    <mergeCell ref="D4:H4"/>
    <mergeCell ref="D5:H5"/>
    <mergeCell ref="C8:F8"/>
    <mergeCell ref="G8:H8"/>
    <mergeCell ref="C9:F9"/>
    <mergeCell ref="G9:H9"/>
    <mergeCell ref="C10:F10"/>
    <mergeCell ref="G10:H10"/>
    <mergeCell ref="C11:F11"/>
    <mergeCell ref="G11:H11"/>
    <mergeCell ref="C12:F12"/>
    <mergeCell ref="G12:H12"/>
    <mergeCell ref="C13:F13"/>
    <mergeCell ref="G13:H13"/>
    <mergeCell ref="C14:F14"/>
    <mergeCell ref="G14:H14"/>
    <mergeCell ref="C15:F15"/>
    <mergeCell ref="G15:H15"/>
    <mergeCell ref="C16:F16"/>
    <mergeCell ref="G16:H16"/>
    <mergeCell ref="C18:H18"/>
  </mergeCells>
  <pageMargins left="0.7" right="0.7" top="0.75" bottom="0.75" header="0.3" footer="0.3"/>
  <pageSetup scale="5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42DFC-838A-4192-8181-73D08BA5987E}">
  <sheetPr>
    <tabColor theme="5" tint="0.59999389629810485"/>
  </sheetPr>
  <dimension ref="A1:X201"/>
  <sheetViews>
    <sheetView showGridLines="0" topLeftCell="A4" zoomScaleNormal="100" workbookViewId="0">
      <selection activeCell="B4" sqref="B4:I4"/>
    </sheetView>
  </sheetViews>
  <sheetFormatPr defaultColWidth="9.109375" defaultRowHeight="14.4" x14ac:dyDescent="0.3"/>
  <cols>
    <col min="1" max="1" width="3.5546875" style="2" customWidth="1"/>
    <col min="2" max="2" width="40.6640625" style="2" customWidth="1"/>
    <col min="3" max="4" width="14.88671875" style="2" customWidth="1"/>
    <col min="5" max="5" width="15.6640625" style="2" bestFit="1" customWidth="1"/>
    <col min="6" max="8" width="14.88671875" style="2" customWidth="1"/>
    <col min="9" max="9" width="17.109375" style="2" customWidth="1"/>
    <col min="10" max="10" width="34.44140625" style="15" customWidth="1"/>
    <col min="11" max="11" width="17.109375" style="2" customWidth="1"/>
    <col min="12" max="12" width="18.5546875" style="2" customWidth="1"/>
    <col min="13" max="14" width="16" style="2" customWidth="1"/>
    <col min="15" max="15" width="11.33203125" style="2" customWidth="1"/>
    <col min="16" max="16" width="20.109375" style="2" customWidth="1"/>
    <col min="17" max="17" width="9.109375" style="2"/>
    <col min="18" max="18" width="12.109375" style="2" customWidth="1"/>
    <col min="19" max="16384" width="9.109375" style="2"/>
  </cols>
  <sheetData>
    <row r="1" spans="2:19" x14ac:dyDescent="0.3">
      <c r="J1" s="3"/>
      <c r="K1" s="4"/>
      <c r="L1" s="4"/>
      <c r="M1" s="4"/>
      <c r="N1" s="4"/>
      <c r="O1" s="4"/>
      <c r="P1" s="4"/>
    </row>
    <row r="2" spans="2:19" ht="15" customHeight="1" x14ac:dyDescent="0.3">
      <c r="B2" s="246" t="s">
        <v>119</v>
      </c>
      <c r="C2" s="246"/>
      <c r="D2" s="246"/>
      <c r="E2" s="246"/>
      <c r="F2" s="246"/>
      <c r="G2" s="246"/>
      <c r="H2" s="246"/>
      <c r="I2" s="246"/>
      <c r="J2" s="3"/>
    </row>
    <row r="3" spans="2:19" x14ac:dyDescent="0.3">
      <c r="B3" s="249" t="s">
        <v>161</v>
      </c>
      <c r="C3" s="249"/>
      <c r="D3" s="60" t="s">
        <v>162</v>
      </c>
      <c r="E3" s="60" t="s">
        <v>163</v>
      </c>
      <c r="F3" s="60" t="s">
        <v>164</v>
      </c>
      <c r="G3"/>
      <c r="H3"/>
      <c r="I3"/>
      <c r="J3" s="3"/>
    </row>
    <row r="4" spans="2:19" ht="91.5" customHeight="1" x14ac:dyDescent="0.3">
      <c r="B4" s="250" t="s">
        <v>260</v>
      </c>
      <c r="C4" s="250"/>
      <c r="D4" s="250"/>
      <c r="E4" s="250"/>
      <c r="F4" s="250"/>
      <c r="G4" s="250"/>
      <c r="H4" s="250"/>
      <c r="I4" s="250"/>
      <c r="J4" s="3"/>
    </row>
    <row r="5" spans="2:19" ht="18.75" customHeight="1" x14ac:dyDescent="0.3">
      <c r="B5" s="200" t="s">
        <v>84</v>
      </c>
      <c r="C5" s="200"/>
      <c r="D5" s="200"/>
      <c r="E5" s="200"/>
      <c r="F5" s="200"/>
      <c r="G5" s="200"/>
      <c r="H5" s="201"/>
      <c r="I5" s="201"/>
      <c r="J5" s="3"/>
    </row>
    <row r="6" spans="2:19" ht="15.75" customHeight="1" x14ac:dyDescent="0.3">
      <c r="B6" s="61" t="s">
        <v>28</v>
      </c>
      <c r="C6" s="247" t="s">
        <v>194</v>
      </c>
      <c r="D6" s="247"/>
      <c r="E6" s="247"/>
      <c r="F6" s="247"/>
      <c r="G6" s="247"/>
      <c r="H6" s="247"/>
      <c r="I6" s="247"/>
      <c r="J6" s="3"/>
    </row>
    <row r="7" spans="2:19" ht="15.6" x14ac:dyDescent="0.3">
      <c r="B7" s="61" t="s">
        <v>13</v>
      </c>
      <c r="C7" s="247" t="s">
        <v>250</v>
      </c>
      <c r="D7" s="247"/>
      <c r="E7" s="247"/>
      <c r="F7" s="247"/>
      <c r="G7" s="247"/>
      <c r="H7" s="247"/>
      <c r="I7" s="247"/>
      <c r="J7" s="3"/>
    </row>
    <row r="8" spans="2:19" ht="32.25" customHeight="1" x14ac:dyDescent="0.3">
      <c r="B8" s="61" t="s">
        <v>14</v>
      </c>
      <c r="C8" s="5">
        <f>I91</f>
        <v>5608951</v>
      </c>
      <c r="D8" s="266" t="s">
        <v>255</v>
      </c>
      <c r="E8" s="187"/>
      <c r="F8" s="187"/>
      <c r="G8" s="6"/>
      <c r="H8" s="6"/>
      <c r="I8" s="6"/>
      <c r="J8" s="3"/>
      <c r="S8" s="4"/>
    </row>
    <row r="9" spans="2:19" ht="15.6" x14ac:dyDescent="0.3">
      <c r="B9" s="62" t="s">
        <v>33</v>
      </c>
      <c r="C9" s="7" t="s">
        <v>34</v>
      </c>
      <c r="D9" s="8" t="s">
        <v>120</v>
      </c>
      <c r="E9" s="8" t="s">
        <v>35</v>
      </c>
      <c r="F9" s="8" t="s">
        <v>36</v>
      </c>
      <c r="G9" s="6"/>
      <c r="H9" s="6"/>
      <c r="I9" s="6"/>
      <c r="J9" s="3"/>
      <c r="S9" s="4"/>
    </row>
    <row r="10" spans="2:19" ht="15.6" x14ac:dyDescent="0.3">
      <c r="B10" s="62" t="s">
        <v>187</v>
      </c>
      <c r="C10" s="7" t="s">
        <v>34</v>
      </c>
      <c r="D10" s="9" t="s">
        <v>120</v>
      </c>
      <c r="E10" s="9" t="s">
        <v>35</v>
      </c>
      <c r="F10" s="9" t="s">
        <v>36</v>
      </c>
      <c r="G10" s="6"/>
      <c r="H10" s="6"/>
      <c r="I10" s="6"/>
      <c r="J10" s="3"/>
      <c r="S10" s="4"/>
    </row>
    <row r="11" spans="2:19" x14ac:dyDescent="0.3">
      <c r="B11" s="10"/>
      <c r="C11" s="11"/>
      <c r="J11" s="3"/>
      <c r="S11" s="4"/>
    </row>
    <row r="12" spans="2:19" ht="18" x14ac:dyDescent="0.3">
      <c r="B12" s="200" t="s">
        <v>83</v>
      </c>
      <c r="C12" s="200"/>
      <c r="D12" s="200"/>
      <c r="E12" s="200"/>
      <c r="F12" s="200"/>
      <c r="G12" s="200"/>
      <c r="H12" s="201"/>
      <c r="I12" s="201"/>
      <c r="J12" s="3"/>
      <c r="S12" s="4"/>
    </row>
    <row r="13" spans="2:19" ht="88.5" customHeight="1" x14ac:dyDescent="0.3">
      <c r="B13" s="63" t="s">
        <v>38</v>
      </c>
      <c r="C13" s="189" t="s">
        <v>37</v>
      </c>
      <c r="D13" s="226"/>
      <c r="E13" s="226"/>
      <c r="F13" s="226"/>
      <c r="G13" s="226"/>
      <c r="H13" s="226"/>
      <c r="I13" s="226"/>
      <c r="J13" s="3"/>
      <c r="S13" s="4"/>
    </row>
    <row r="14" spans="2:19" ht="15.75" customHeight="1" x14ac:dyDescent="0.3">
      <c r="B14" s="62" t="s">
        <v>39</v>
      </c>
      <c r="C14" s="216" t="s">
        <v>40</v>
      </c>
      <c r="D14" s="217"/>
      <c r="E14" s="217"/>
      <c r="F14" s="217"/>
      <c r="G14" s="217"/>
      <c r="H14" s="217"/>
      <c r="I14" s="217"/>
      <c r="J14" s="3"/>
      <c r="S14" s="4"/>
    </row>
    <row r="15" spans="2:19" x14ac:dyDescent="0.3">
      <c r="J15" s="3"/>
      <c r="S15" s="4"/>
    </row>
    <row r="16" spans="2:19" ht="18.75" customHeight="1" x14ac:dyDescent="0.3">
      <c r="B16" s="200" t="s">
        <v>85</v>
      </c>
      <c r="C16" s="200"/>
      <c r="D16" s="200"/>
      <c r="E16" s="200"/>
      <c r="F16" s="200"/>
      <c r="G16" s="200"/>
      <c r="H16" s="201"/>
      <c r="I16" s="201"/>
      <c r="J16" s="3"/>
      <c r="S16" s="4"/>
    </row>
    <row r="17" spans="2:19" ht="30.75" customHeight="1" x14ac:dyDescent="0.3">
      <c r="B17" s="63" t="s">
        <v>41</v>
      </c>
      <c r="C17" s="14" t="s">
        <v>162</v>
      </c>
      <c r="D17" s="226" t="s">
        <v>50</v>
      </c>
      <c r="E17" s="226"/>
      <c r="F17" s="226"/>
      <c r="G17" s="226"/>
      <c r="H17" s="226"/>
      <c r="I17" s="226"/>
      <c r="J17" s="3"/>
      <c r="S17" s="4"/>
    </row>
    <row r="18" spans="2:19" ht="15.75" customHeight="1" x14ac:dyDescent="0.3">
      <c r="B18" s="63" t="s">
        <v>192</v>
      </c>
      <c r="C18" s="14" t="s">
        <v>162</v>
      </c>
      <c r="D18" s="227" t="s">
        <v>193</v>
      </c>
      <c r="E18" s="228"/>
      <c r="F18" s="228"/>
      <c r="G18" s="228"/>
      <c r="H18" s="228"/>
      <c r="I18" s="229"/>
      <c r="J18" s="3"/>
      <c r="S18" s="4"/>
    </row>
    <row r="19" spans="2:19" ht="15.75" customHeight="1" x14ac:dyDescent="0.3">
      <c r="B19" s="63" t="s">
        <v>42</v>
      </c>
      <c r="C19" s="14" t="s">
        <v>162</v>
      </c>
      <c r="D19" s="226" t="s">
        <v>51</v>
      </c>
      <c r="E19" s="226"/>
      <c r="F19" s="226"/>
      <c r="G19" s="226"/>
      <c r="H19" s="226"/>
      <c r="I19" s="226"/>
      <c r="J19" s="3"/>
      <c r="S19" s="4"/>
    </row>
    <row r="20" spans="2:19" ht="20.25" customHeight="1" x14ac:dyDescent="0.3">
      <c r="B20" s="63" t="s">
        <v>43</v>
      </c>
      <c r="C20" s="14" t="s">
        <v>162</v>
      </c>
      <c r="D20" s="226" t="s">
        <v>52</v>
      </c>
      <c r="E20" s="226"/>
      <c r="F20" s="226"/>
      <c r="G20" s="226"/>
      <c r="H20" s="226"/>
      <c r="I20" s="226"/>
      <c r="J20" s="3"/>
      <c r="S20" s="4"/>
    </row>
    <row r="21" spans="2:19" ht="15.75" customHeight="1" x14ac:dyDescent="0.3">
      <c r="B21" s="63" t="s">
        <v>44</v>
      </c>
      <c r="C21" s="14" t="s">
        <v>162</v>
      </c>
      <c r="D21" s="226" t="s">
        <v>53</v>
      </c>
      <c r="E21" s="226"/>
      <c r="F21" s="226"/>
      <c r="G21" s="226"/>
      <c r="H21" s="226"/>
      <c r="I21" s="226"/>
      <c r="J21" s="3"/>
      <c r="S21" s="4"/>
    </row>
    <row r="22" spans="2:19" ht="17.25" customHeight="1" x14ac:dyDescent="0.3">
      <c r="B22" s="63" t="s">
        <v>45</v>
      </c>
      <c r="C22" s="14" t="s">
        <v>162</v>
      </c>
      <c r="D22" s="226" t="s">
        <v>251</v>
      </c>
      <c r="E22" s="226"/>
      <c r="F22" s="226"/>
      <c r="G22" s="226"/>
      <c r="H22" s="226"/>
      <c r="I22" s="226"/>
      <c r="S22" s="4"/>
    </row>
    <row r="23" spans="2:19" ht="15.75" customHeight="1" x14ac:dyDescent="0.3">
      <c r="B23" s="63" t="s">
        <v>46</v>
      </c>
      <c r="C23" s="14" t="s">
        <v>162</v>
      </c>
      <c r="D23" s="189" t="s">
        <v>54</v>
      </c>
      <c r="E23" s="189"/>
      <c r="F23" s="189"/>
      <c r="G23" s="189"/>
      <c r="H23" s="189"/>
      <c r="I23" s="189"/>
      <c r="J23" s="3"/>
      <c r="S23" s="4"/>
    </row>
    <row r="24" spans="2:19" ht="15" customHeight="1" x14ac:dyDescent="0.3">
      <c r="B24" s="63" t="s">
        <v>47</v>
      </c>
      <c r="C24" s="14" t="s">
        <v>162</v>
      </c>
      <c r="D24" s="189" t="s">
        <v>55</v>
      </c>
      <c r="E24" s="189"/>
      <c r="F24" s="189"/>
      <c r="G24" s="189"/>
      <c r="H24" s="189"/>
      <c r="I24" s="189"/>
      <c r="J24" s="16"/>
      <c r="S24" s="4"/>
    </row>
    <row r="25" spans="2:19" ht="15" customHeight="1" x14ac:dyDescent="0.3">
      <c r="B25" s="63" t="s">
        <v>48</v>
      </c>
      <c r="C25" s="14" t="s">
        <v>162</v>
      </c>
      <c r="D25" s="189" t="s">
        <v>56</v>
      </c>
      <c r="E25" s="189"/>
      <c r="F25" s="189"/>
      <c r="G25" s="189"/>
      <c r="H25" s="189"/>
      <c r="I25" s="189"/>
      <c r="J25" s="16"/>
      <c r="S25" s="4"/>
    </row>
    <row r="26" spans="2:19" ht="15" customHeight="1" x14ac:dyDescent="0.3">
      <c r="B26" s="63" t="s">
        <v>49</v>
      </c>
      <c r="C26" s="14" t="s">
        <v>162</v>
      </c>
      <c r="D26" s="189" t="s">
        <v>57</v>
      </c>
      <c r="E26" s="189"/>
      <c r="F26" s="189"/>
      <c r="G26" s="189"/>
      <c r="H26" s="189"/>
      <c r="I26" s="189"/>
      <c r="J26" s="16"/>
      <c r="S26" s="4"/>
    </row>
    <row r="27" spans="2:19" ht="15" customHeight="1" x14ac:dyDescent="0.3">
      <c r="B27" s="17"/>
      <c r="C27" s="18"/>
      <c r="D27" s="19"/>
      <c r="E27" s="19"/>
      <c r="F27" s="19"/>
      <c r="G27" s="19"/>
      <c r="H27" s="19"/>
      <c r="I27" s="19"/>
      <c r="J27" s="16"/>
      <c r="S27" s="4"/>
    </row>
    <row r="28" spans="2:19" ht="18" x14ac:dyDescent="0.3">
      <c r="B28" s="200" t="s">
        <v>86</v>
      </c>
      <c r="C28" s="200"/>
      <c r="D28" s="200"/>
      <c r="E28" s="200"/>
      <c r="F28" s="200"/>
      <c r="G28" s="200"/>
      <c r="H28" s="201"/>
      <c r="I28" s="201"/>
      <c r="J28" s="3"/>
      <c r="S28" s="4"/>
    </row>
    <row r="29" spans="2:19" ht="32.25" customHeight="1" x14ac:dyDescent="0.3">
      <c r="B29" s="63" t="s">
        <v>58</v>
      </c>
      <c r="C29" s="14" t="s">
        <v>162</v>
      </c>
      <c r="D29" s="189" t="s">
        <v>60</v>
      </c>
      <c r="E29" s="189"/>
      <c r="F29" s="189"/>
      <c r="G29" s="189"/>
      <c r="H29" s="189"/>
      <c r="I29" s="189"/>
      <c r="S29" s="4"/>
    </row>
    <row r="30" spans="2:19" ht="49.5" customHeight="1" x14ac:dyDescent="0.3">
      <c r="B30" s="63" t="s">
        <v>59</v>
      </c>
      <c r="C30" s="14" t="s">
        <v>162</v>
      </c>
      <c r="D30" s="189" t="s">
        <v>63</v>
      </c>
      <c r="E30" s="189"/>
      <c r="F30" s="189"/>
      <c r="G30" s="189"/>
      <c r="H30" s="189"/>
      <c r="I30" s="189"/>
      <c r="S30" s="4"/>
    </row>
    <row r="31" spans="2:19" ht="35.25" customHeight="1" x14ac:dyDescent="0.3">
      <c r="B31" s="63" t="s">
        <v>61</v>
      </c>
      <c r="C31" s="14" t="s">
        <v>162</v>
      </c>
      <c r="D31" s="189" t="s">
        <v>62</v>
      </c>
      <c r="E31" s="189"/>
      <c r="F31" s="189"/>
      <c r="G31" s="189"/>
      <c r="H31" s="189"/>
      <c r="I31" s="189"/>
      <c r="S31" s="4"/>
    </row>
    <row r="32" spans="2:19" ht="15.6" x14ac:dyDescent="0.3">
      <c r="B32" s="17"/>
      <c r="D32" s="19"/>
      <c r="E32" s="19"/>
      <c r="F32" s="19"/>
      <c r="G32" s="19"/>
      <c r="H32" s="19"/>
      <c r="I32" s="19"/>
      <c r="S32" s="4"/>
    </row>
    <row r="33" spans="2:19" ht="50.1" customHeight="1" x14ac:dyDescent="0.3">
      <c r="B33" s="200" t="s">
        <v>92</v>
      </c>
      <c r="C33" s="200"/>
      <c r="D33" s="200"/>
      <c r="E33" s="200"/>
      <c r="F33" s="200"/>
      <c r="G33" s="200"/>
      <c r="H33" s="201"/>
      <c r="I33" s="201"/>
      <c r="S33" s="4"/>
    </row>
    <row r="34" spans="2:19" ht="15.75" customHeight="1" x14ac:dyDescent="0.3">
      <c r="B34" s="63" t="s">
        <v>64</v>
      </c>
      <c r="C34" s="14"/>
      <c r="D34" s="189" t="s">
        <v>67</v>
      </c>
      <c r="E34" s="189"/>
      <c r="F34" s="189"/>
      <c r="G34" s="189"/>
      <c r="H34" s="189"/>
      <c r="I34" s="189"/>
      <c r="S34" s="4"/>
    </row>
    <row r="35" spans="2:19" ht="15.75" customHeight="1" x14ac:dyDescent="0.3">
      <c r="B35" s="63" t="s">
        <v>65</v>
      </c>
      <c r="C35" s="14"/>
      <c r="D35" s="189" t="s">
        <v>68</v>
      </c>
      <c r="E35" s="189"/>
      <c r="F35" s="189"/>
      <c r="G35" s="189"/>
      <c r="H35" s="189"/>
      <c r="I35" s="189"/>
      <c r="S35" s="4"/>
    </row>
    <row r="36" spans="2:19" ht="15.75" customHeight="1" x14ac:dyDescent="0.3">
      <c r="B36" s="63" t="s">
        <v>66</v>
      </c>
      <c r="C36" s="14"/>
      <c r="D36" s="189" t="s">
        <v>69</v>
      </c>
      <c r="E36" s="189"/>
      <c r="F36" s="189"/>
      <c r="G36" s="189"/>
      <c r="H36" s="189"/>
      <c r="I36" s="189"/>
      <c r="S36" s="4"/>
    </row>
    <row r="37" spans="2:19" ht="15.75" customHeight="1" x14ac:dyDescent="0.3">
      <c r="B37" s="12" t="s">
        <v>252</v>
      </c>
      <c r="C37" s="14"/>
      <c r="D37" s="189"/>
      <c r="E37" s="189"/>
      <c r="F37" s="189"/>
      <c r="G37" s="189"/>
      <c r="H37" s="189"/>
      <c r="I37" s="189"/>
      <c r="S37" s="4"/>
    </row>
    <row r="38" spans="2:19" ht="15.75" customHeight="1" x14ac:dyDescent="0.3">
      <c r="B38" s="12" t="s">
        <v>252</v>
      </c>
      <c r="C38" s="14"/>
      <c r="D38" s="189"/>
      <c r="E38" s="189"/>
      <c r="F38" s="189"/>
      <c r="G38" s="189"/>
      <c r="H38" s="189"/>
      <c r="I38" s="189"/>
      <c r="S38" s="4"/>
    </row>
    <row r="39" spans="2:19" ht="15.75" customHeight="1" x14ac:dyDescent="0.3">
      <c r="B39" s="17"/>
      <c r="C39" s="18"/>
      <c r="D39" s="19"/>
      <c r="E39" s="19"/>
      <c r="F39" s="19"/>
      <c r="G39" s="19"/>
      <c r="H39" s="19"/>
      <c r="I39" s="19"/>
      <c r="S39" s="4"/>
    </row>
    <row r="40" spans="2:19" ht="15.75" customHeight="1" x14ac:dyDescent="0.3">
      <c r="B40" s="200" t="s">
        <v>188</v>
      </c>
      <c r="C40" s="200"/>
      <c r="D40" s="200"/>
      <c r="E40" s="200"/>
      <c r="F40" s="200"/>
      <c r="G40" s="200"/>
      <c r="H40" s="201"/>
      <c r="I40" s="201"/>
      <c r="S40" s="4"/>
    </row>
    <row r="41" spans="2:19" ht="15" customHeight="1" x14ac:dyDescent="0.3">
      <c r="B41" s="212" t="s">
        <v>88</v>
      </c>
      <c r="C41" s="213"/>
      <c r="D41" s="212" t="s">
        <v>89</v>
      </c>
      <c r="E41" s="214"/>
      <c r="F41" s="214"/>
      <c r="G41" s="214"/>
      <c r="H41" s="214"/>
      <c r="I41" s="214"/>
      <c r="S41" s="4"/>
    </row>
    <row r="42" spans="2:19" ht="15" customHeight="1" x14ac:dyDescent="0.3">
      <c r="B42" s="215" t="s">
        <v>90</v>
      </c>
      <c r="C42" s="216"/>
      <c r="D42" s="215" t="s">
        <v>91</v>
      </c>
      <c r="E42" s="217"/>
      <c r="F42" s="217"/>
      <c r="G42" s="217"/>
      <c r="H42" s="217"/>
      <c r="I42" s="217"/>
      <c r="S42" s="4"/>
    </row>
    <row r="43" spans="2:19" ht="15" customHeight="1" x14ac:dyDescent="0.3">
      <c r="B43" s="215" t="s">
        <v>90</v>
      </c>
      <c r="C43" s="216"/>
      <c r="D43" s="215" t="s">
        <v>91</v>
      </c>
      <c r="E43" s="217"/>
      <c r="F43" s="217"/>
      <c r="G43" s="217"/>
      <c r="H43" s="217"/>
      <c r="I43" s="217"/>
      <c r="S43" s="4"/>
    </row>
    <row r="44" spans="2:19" ht="15" customHeight="1" x14ac:dyDescent="0.3">
      <c r="B44" s="215" t="s">
        <v>90</v>
      </c>
      <c r="C44" s="216"/>
      <c r="D44" s="215" t="s">
        <v>91</v>
      </c>
      <c r="E44" s="217"/>
      <c r="F44" s="217"/>
      <c r="G44" s="217"/>
      <c r="H44" s="217"/>
      <c r="I44" s="217"/>
      <c r="S44" s="4"/>
    </row>
    <row r="45" spans="2:19" ht="15" customHeight="1" x14ac:dyDescent="0.3">
      <c r="B45" s="215" t="s">
        <v>90</v>
      </c>
      <c r="C45" s="216"/>
      <c r="D45" s="215" t="s">
        <v>91</v>
      </c>
      <c r="E45" s="217"/>
      <c r="F45" s="217"/>
      <c r="G45" s="217"/>
      <c r="H45" s="217"/>
      <c r="I45" s="217"/>
      <c r="J45" s="21"/>
      <c r="S45" s="4"/>
    </row>
    <row r="46" spans="2:19" ht="15" customHeight="1" x14ac:dyDescent="0.3">
      <c r="B46" s="22"/>
      <c r="C46" s="23"/>
      <c r="D46" s="22"/>
      <c r="E46" s="6"/>
      <c r="F46" s="6"/>
      <c r="G46" s="6"/>
      <c r="H46" s="6"/>
      <c r="I46" s="6"/>
      <c r="J46" s="21"/>
      <c r="S46" s="4"/>
    </row>
    <row r="47" spans="2:19" ht="56.25" customHeight="1" x14ac:dyDescent="0.3">
      <c r="B47" s="218" t="s">
        <v>189</v>
      </c>
      <c r="C47" s="239"/>
      <c r="D47" s="239"/>
      <c r="E47" s="239"/>
      <c r="F47" s="239"/>
      <c r="G47" s="239"/>
      <c r="H47" s="239"/>
      <c r="I47" s="239"/>
    </row>
    <row r="48" spans="2:19" ht="50.1" customHeight="1" x14ac:dyDescent="0.3">
      <c r="B48" s="79" t="s">
        <v>186</v>
      </c>
      <c r="C48" s="79" t="s">
        <v>100</v>
      </c>
      <c r="D48" s="79" t="s">
        <v>101</v>
      </c>
      <c r="E48" s="79" t="s">
        <v>102</v>
      </c>
      <c r="F48" s="79" t="s">
        <v>105</v>
      </c>
      <c r="G48" s="79" t="s">
        <v>106</v>
      </c>
      <c r="H48" s="79" t="s">
        <v>98</v>
      </c>
      <c r="I48" s="79" t="s">
        <v>99</v>
      </c>
      <c r="J48" s="24"/>
      <c r="K48" s="24"/>
      <c r="L48" s="24"/>
    </row>
    <row r="49" spans="2:19" ht="84" x14ac:dyDescent="0.3">
      <c r="B49" s="20" t="s">
        <v>108</v>
      </c>
      <c r="C49" s="20" t="s">
        <v>109</v>
      </c>
      <c r="D49" s="20" t="s">
        <v>103</v>
      </c>
      <c r="E49" s="20" t="s">
        <v>104</v>
      </c>
      <c r="F49" s="20" t="s">
        <v>110</v>
      </c>
      <c r="G49" s="20" t="s">
        <v>107</v>
      </c>
      <c r="H49" s="25">
        <v>46569</v>
      </c>
      <c r="I49" s="25">
        <v>46752</v>
      </c>
      <c r="J49" s="22"/>
      <c r="K49" s="26"/>
      <c r="L49" s="26"/>
    </row>
    <row r="50" spans="2:19" ht="67.2" x14ac:dyDescent="0.3">
      <c r="B50" s="20" t="s">
        <v>111</v>
      </c>
      <c r="C50" s="20" t="s">
        <v>112</v>
      </c>
      <c r="D50" s="20" t="s">
        <v>104</v>
      </c>
      <c r="E50" s="20" t="s">
        <v>113</v>
      </c>
      <c r="F50" s="20" t="s">
        <v>107</v>
      </c>
      <c r="G50" s="20"/>
      <c r="H50" s="25">
        <v>46204</v>
      </c>
      <c r="I50" s="25">
        <v>46387</v>
      </c>
      <c r="J50" s="22"/>
      <c r="K50" s="26"/>
      <c r="L50" s="26"/>
    </row>
    <row r="51" spans="2:19" ht="84" x14ac:dyDescent="0.3">
      <c r="B51" s="20" t="s">
        <v>114</v>
      </c>
      <c r="C51" s="20" t="s">
        <v>115</v>
      </c>
      <c r="D51" s="20" t="s">
        <v>116</v>
      </c>
      <c r="E51" s="20" t="s">
        <v>117</v>
      </c>
      <c r="F51" s="20" t="s">
        <v>118</v>
      </c>
      <c r="G51" s="20" t="s">
        <v>107</v>
      </c>
      <c r="H51" s="25">
        <v>46204</v>
      </c>
      <c r="I51" s="25">
        <v>46387</v>
      </c>
      <c r="J51" s="22"/>
      <c r="K51" s="26"/>
      <c r="L51" s="26"/>
    </row>
    <row r="52" spans="2:19" ht="16.8" x14ac:dyDescent="0.3">
      <c r="B52" s="20"/>
      <c r="C52" s="25"/>
      <c r="D52" s="25"/>
      <c r="E52" s="20"/>
      <c r="F52" s="20"/>
      <c r="G52" s="20"/>
      <c r="H52" s="20"/>
      <c r="I52" s="20"/>
    </row>
    <row r="53" spans="2:19" ht="16.8" x14ac:dyDescent="0.3">
      <c r="B53" s="20"/>
      <c r="C53" s="25"/>
      <c r="D53" s="25"/>
      <c r="E53" s="20"/>
      <c r="F53" s="20"/>
      <c r="G53" s="20"/>
      <c r="H53" s="20"/>
      <c r="I53" s="20"/>
    </row>
    <row r="54" spans="2:19" ht="16.8" x14ac:dyDescent="0.3">
      <c r="B54" s="20"/>
      <c r="C54" s="25"/>
      <c r="D54" s="25"/>
      <c r="E54" s="20"/>
      <c r="F54" s="20"/>
      <c r="G54" s="20"/>
      <c r="H54" s="20"/>
      <c r="I54" s="20"/>
    </row>
    <row r="55" spans="2:19" ht="16.8" x14ac:dyDescent="0.3">
      <c r="B55" s="20"/>
      <c r="C55" s="25"/>
      <c r="D55" s="25"/>
      <c r="E55" s="20"/>
      <c r="F55" s="20"/>
      <c r="G55" s="20"/>
      <c r="H55" s="20"/>
      <c r="I55" s="20"/>
    </row>
    <row r="56" spans="2:19" ht="22.5" customHeight="1" x14ac:dyDescent="0.3">
      <c r="S56" s="4"/>
    </row>
    <row r="57" spans="2:19" ht="15" customHeight="1" x14ac:dyDescent="0.3">
      <c r="B57" s="218" t="s">
        <v>237</v>
      </c>
      <c r="C57" s="219"/>
      <c r="D57" s="219"/>
      <c r="E57" s="219"/>
      <c r="F57" s="219"/>
      <c r="G57" s="219"/>
      <c r="H57" s="219"/>
      <c r="I57" s="219"/>
      <c r="S57" s="4"/>
    </row>
    <row r="58" spans="2:19" ht="26.25" customHeight="1" x14ac:dyDescent="0.3">
      <c r="B58" s="243" t="s">
        <v>175</v>
      </c>
      <c r="C58" s="244"/>
      <c r="D58" s="244"/>
      <c r="E58" s="244"/>
      <c r="F58" s="244"/>
      <c r="G58" s="244"/>
      <c r="H58" s="244"/>
      <c r="I58" s="245"/>
      <c r="S58" s="4"/>
    </row>
    <row r="59" spans="2:19" ht="16.5" customHeight="1" x14ac:dyDescent="0.3">
      <c r="B59" s="75" t="s">
        <v>234</v>
      </c>
      <c r="C59" s="220" t="s">
        <v>95</v>
      </c>
      <c r="D59" s="221"/>
      <c r="E59" s="221"/>
      <c r="F59" s="222" t="s">
        <v>93</v>
      </c>
      <c r="G59" s="223"/>
      <c r="H59" s="224" t="s">
        <v>94</v>
      </c>
      <c r="I59" s="225"/>
      <c r="J59" s="267" t="s">
        <v>261</v>
      </c>
      <c r="K59" s="268"/>
      <c r="S59" s="4"/>
    </row>
    <row r="60" spans="2:19" ht="46.8" x14ac:dyDescent="0.3">
      <c r="B60" s="76" t="s">
        <v>198</v>
      </c>
      <c r="C60" s="186" t="s">
        <v>230</v>
      </c>
      <c r="D60" s="187"/>
      <c r="E60" s="187"/>
      <c r="F60" s="188" t="s">
        <v>228</v>
      </c>
      <c r="G60" s="189"/>
      <c r="H60" s="188" t="s">
        <v>229</v>
      </c>
      <c r="I60" s="189"/>
      <c r="J60" s="188" t="s">
        <v>229</v>
      </c>
      <c r="K60" s="189"/>
      <c r="S60" s="4"/>
    </row>
    <row r="61" spans="2:19" ht="46.8" x14ac:dyDescent="0.3">
      <c r="B61" s="76" t="s">
        <v>197</v>
      </c>
      <c r="C61" s="186" t="s">
        <v>227</v>
      </c>
      <c r="D61" s="187"/>
      <c r="E61" s="187"/>
      <c r="F61" s="188" t="s">
        <v>231</v>
      </c>
      <c r="G61" s="189"/>
      <c r="H61" s="188" t="s">
        <v>232</v>
      </c>
      <c r="I61" s="189"/>
      <c r="J61" s="188" t="s">
        <v>232</v>
      </c>
      <c r="K61" s="189"/>
      <c r="S61" s="4"/>
    </row>
    <row r="62" spans="2:19" ht="47.25" customHeight="1" x14ac:dyDescent="0.3">
      <c r="B62" s="76" t="s">
        <v>196</v>
      </c>
      <c r="C62" s="186" t="s">
        <v>195</v>
      </c>
      <c r="D62" s="187"/>
      <c r="E62" s="187"/>
      <c r="F62" s="188" t="s">
        <v>96</v>
      </c>
      <c r="G62" s="189"/>
      <c r="H62" s="188" t="s">
        <v>233</v>
      </c>
      <c r="I62" s="189"/>
      <c r="J62" s="188" t="s">
        <v>233</v>
      </c>
      <c r="K62" s="189"/>
      <c r="S62" s="4"/>
    </row>
    <row r="63" spans="2:19" ht="100.5" customHeight="1" x14ac:dyDescent="0.3">
      <c r="B63" s="77" t="s">
        <v>205</v>
      </c>
      <c r="C63" s="186" t="s">
        <v>206</v>
      </c>
      <c r="D63" s="187"/>
      <c r="E63" s="187"/>
      <c r="F63" s="188" t="s">
        <v>215</v>
      </c>
      <c r="G63" s="189"/>
      <c r="H63" s="188" t="s">
        <v>216</v>
      </c>
      <c r="I63" s="189"/>
      <c r="J63" s="188" t="s">
        <v>216</v>
      </c>
      <c r="K63" s="189"/>
      <c r="S63" s="4"/>
    </row>
    <row r="64" spans="2:19" ht="66" customHeight="1" x14ac:dyDescent="0.3">
      <c r="B64" s="77" t="s">
        <v>204</v>
      </c>
      <c r="C64" s="186" t="s">
        <v>207</v>
      </c>
      <c r="D64" s="187"/>
      <c r="E64" s="187"/>
      <c r="F64" s="188" t="s">
        <v>213</v>
      </c>
      <c r="G64" s="189"/>
      <c r="H64" s="188" t="s">
        <v>214</v>
      </c>
      <c r="I64" s="189"/>
      <c r="J64" s="188" t="s">
        <v>214</v>
      </c>
      <c r="K64" s="189"/>
      <c r="S64" s="4"/>
    </row>
    <row r="65" spans="2:24" ht="50.4" x14ac:dyDescent="0.3">
      <c r="B65" s="77" t="s">
        <v>201</v>
      </c>
      <c r="C65" s="186" t="s">
        <v>208</v>
      </c>
      <c r="D65" s="187"/>
      <c r="E65" s="187"/>
      <c r="F65" s="188" t="s">
        <v>209</v>
      </c>
      <c r="G65" s="189"/>
      <c r="H65" s="188" t="s">
        <v>210</v>
      </c>
      <c r="I65" s="189"/>
      <c r="J65" s="188" t="s">
        <v>210</v>
      </c>
      <c r="K65" s="189"/>
      <c r="S65" s="4"/>
    </row>
    <row r="66" spans="2:24" ht="84" x14ac:dyDescent="0.3">
      <c r="B66" s="78" t="s">
        <v>202</v>
      </c>
      <c r="C66" s="186" t="s">
        <v>199</v>
      </c>
      <c r="D66" s="187"/>
      <c r="E66" s="187"/>
      <c r="F66" s="188" t="s">
        <v>211</v>
      </c>
      <c r="G66" s="189"/>
      <c r="H66" s="188" t="s">
        <v>212</v>
      </c>
      <c r="I66" s="189"/>
      <c r="J66" s="188" t="s">
        <v>212</v>
      </c>
      <c r="K66" s="189"/>
      <c r="S66" s="4"/>
    </row>
    <row r="67" spans="2:24" ht="81" customHeight="1" x14ac:dyDescent="0.3">
      <c r="B67" s="78" t="s">
        <v>200</v>
      </c>
      <c r="C67" s="186" t="s">
        <v>220</v>
      </c>
      <c r="D67" s="187"/>
      <c r="E67" s="187"/>
      <c r="F67" s="188" t="s">
        <v>223</v>
      </c>
      <c r="G67" s="189"/>
      <c r="H67" s="188" t="s">
        <v>226</v>
      </c>
      <c r="I67" s="189"/>
      <c r="J67" s="188" t="s">
        <v>226</v>
      </c>
      <c r="K67" s="189"/>
      <c r="S67" s="4"/>
    </row>
    <row r="68" spans="2:24" ht="86.25" customHeight="1" x14ac:dyDescent="0.3">
      <c r="B68" s="78" t="s">
        <v>203</v>
      </c>
      <c r="C68" s="186" t="s">
        <v>222</v>
      </c>
      <c r="D68" s="187"/>
      <c r="E68" s="187"/>
      <c r="F68" s="188" t="s">
        <v>224</v>
      </c>
      <c r="G68" s="189"/>
      <c r="H68" s="188" t="s">
        <v>225</v>
      </c>
      <c r="I68" s="189"/>
      <c r="J68" s="188" t="s">
        <v>225</v>
      </c>
      <c r="K68" s="189"/>
      <c r="S68" s="4"/>
    </row>
    <row r="69" spans="2:24" ht="137.25" customHeight="1" x14ac:dyDescent="0.3">
      <c r="B69" s="78" t="s">
        <v>221</v>
      </c>
      <c r="C69" s="186" t="s">
        <v>217</v>
      </c>
      <c r="D69" s="187"/>
      <c r="E69" s="187"/>
      <c r="F69" s="188" t="s">
        <v>218</v>
      </c>
      <c r="G69" s="189"/>
      <c r="H69" s="188" t="s">
        <v>219</v>
      </c>
      <c r="I69" s="189"/>
      <c r="J69" s="188" t="s">
        <v>219</v>
      </c>
      <c r="K69" s="189"/>
      <c r="S69" s="4"/>
    </row>
    <row r="70" spans="2:24" x14ac:dyDescent="0.3">
      <c r="B70" s="27"/>
      <c r="C70" s="27"/>
      <c r="D70" s="27"/>
      <c r="E70" s="27"/>
      <c r="F70" s="27"/>
      <c r="G70" s="27"/>
      <c r="S70" s="4"/>
    </row>
    <row r="71" spans="2:24" ht="50.1" customHeight="1" x14ac:dyDescent="0.3">
      <c r="B71" s="218" t="s">
        <v>238</v>
      </c>
      <c r="C71" s="248"/>
      <c r="D71" s="248"/>
      <c r="E71" s="248"/>
      <c r="F71" s="248"/>
      <c r="G71" s="248"/>
      <c r="H71" s="248"/>
      <c r="I71" s="248"/>
      <c r="S71" s="4"/>
    </row>
    <row r="72" spans="2:24" ht="16.5" customHeight="1" x14ac:dyDescent="0.3">
      <c r="B72" s="81" t="s">
        <v>70</v>
      </c>
      <c r="C72" s="14" t="s">
        <v>162</v>
      </c>
      <c r="D72" s="236" t="s">
        <v>78</v>
      </c>
      <c r="E72" s="237"/>
      <c r="F72" s="237"/>
      <c r="G72" s="237"/>
      <c r="H72" s="237"/>
      <c r="I72" s="238"/>
      <c r="S72" s="4"/>
    </row>
    <row r="73" spans="2:24" ht="16.5" customHeight="1" x14ac:dyDescent="0.3">
      <c r="B73" s="81" t="s">
        <v>71</v>
      </c>
      <c r="C73" s="14" t="s">
        <v>162</v>
      </c>
      <c r="D73" s="236" t="s">
        <v>239</v>
      </c>
      <c r="E73" s="237"/>
      <c r="F73" s="237"/>
      <c r="G73" s="237"/>
      <c r="H73" s="237"/>
      <c r="I73" s="238"/>
      <c r="S73" s="4"/>
    </row>
    <row r="74" spans="2:24" ht="16.5" customHeight="1" x14ac:dyDescent="0.3">
      <c r="B74" s="81" t="s">
        <v>72</v>
      </c>
      <c r="C74" s="14" t="s">
        <v>162</v>
      </c>
      <c r="D74" s="236" t="s">
        <v>97</v>
      </c>
      <c r="E74" s="237"/>
      <c r="F74" s="237"/>
      <c r="G74" s="237"/>
      <c r="H74" s="237"/>
      <c r="I74" s="238"/>
      <c r="S74" s="4"/>
    </row>
    <row r="75" spans="2:24" ht="16.5" customHeight="1" x14ac:dyDescent="0.3">
      <c r="B75" s="81" t="s">
        <v>73</v>
      </c>
      <c r="C75" s="14" t="s">
        <v>162</v>
      </c>
      <c r="D75" s="236" t="s">
        <v>79</v>
      </c>
      <c r="E75" s="237"/>
      <c r="F75" s="237"/>
      <c r="G75" s="237"/>
      <c r="H75" s="237"/>
      <c r="I75" s="238"/>
      <c r="S75" s="4"/>
    </row>
    <row r="76" spans="2:24" ht="17.25" customHeight="1" thickBot="1" x14ac:dyDescent="0.35">
      <c r="B76" s="81" t="s">
        <v>74</v>
      </c>
      <c r="C76" s="14" t="s">
        <v>162</v>
      </c>
      <c r="D76" s="236" t="s">
        <v>80</v>
      </c>
      <c r="E76" s="237"/>
      <c r="F76" s="237"/>
      <c r="G76" s="237"/>
      <c r="H76" s="237"/>
      <c r="I76" s="238"/>
      <c r="S76" s="4"/>
    </row>
    <row r="77" spans="2:24" ht="18" customHeight="1" thickTop="1" thickBot="1" x14ac:dyDescent="0.35">
      <c r="B77" s="81" t="s">
        <v>75</v>
      </c>
      <c r="C77" s="14" t="s">
        <v>162</v>
      </c>
      <c r="D77" s="236" t="s">
        <v>81</v>
      </c>
      <c r="E77" s="237"/>
      <c r="F77" s="237"/>
      <c r="G77" s="237"/>
      <c r="H77" s="237"/>
      <c r="I77" s="238"/>
      <c r="S77" s="4"/>
      <c r="T77" s="230" t="s">
        <v>22</v>
      </c>
      <c r="U77" s="231"/>
      <c r="V77" s="28">
        <f>SUM(M72:M77)</f>
        <v>0</v>
      </c>
      <c r="W77" s="29">
        <f>SUM(O72:O77)</f>
        <v>0</v>
      </c>
      <c r="X77" s="30">
        <f t="shared" ref="X77" si="0">V77+W77</f>
        <v>0</v>
      </c>
    </row>
    <row r="78" spans="2:24" ht="16.5" customHeight="1" x14ac:dyDescent="0.3">
      <c r="B78" s="81" t="s">
        <v>76</v>
      </c>
      <c r="C78" s="14" t="s">
        <v>163</v>
      </c>
      <c r="D78" s="236" t="s">
        <v>240</v>
      </c>
      <c r="E78" s="237"/>
      <c r="F78" s="237"/>
      <c r="G78" s="237"/>
      <c r="H78" s="237"/>
      <c r="I78" s="238"/>
    </row>
    <row r="79" spans="2:24" ht="16.5" customHeight="1" x14ac:dyDescent="0.3">
      <c r="B79" s="81" t="s">
        <v>77</v>
      </c>
      <c r="C79" s="14" t="s">
        <v>162</v>
      </c>
      <c r="D79" s="236" t="s">
        <v>82</v>
      </c>
      <c r="E79" s="237"/>
      <c r="F79" s="237"/>
      <c r="G79" s="237"/>
      <c r="H79" s="237"/>
      <c r="I79" s="238"/>
    </row>
    <row r="80" spans="2:24" x14ac:dyDescent="0.3">
      <c r="B80" s="27"/>
      <c r="C80" s="27"/>
      <c r="D80" s="27"/>
      <c r="E80" s="27"/>
      <c r="F80" s="27"/>
      <c r="G80" s="27"/>
    </row>
    <row r="81" spans="1:19" ht="16.8" x14ac:dyDescent="0.3">
      <c r="B81" s="22"/>
      <c r="C81" s="26"/>
      <c r="D81" s="26"/>
      <c r="E81" s="22"/>
      <c r="F81" s="22"/>
      <c r="G81" s="22"/>
      <c r="H81" s="22"/>
      <c r="I81" s="22"/>
    </row>
    <row r="82" spans="1:19" ht="38.25" customHeight="1" x14ac:dyDescent="0.3">
      <c r="B82" s="205" t="s">
        <v>184</v>
      </c>
      <c r="C82" s="205"/>
      <c r="D82" s="205"/>
      <c r="E82" s="205"/>
      <c r="F82" s="205"/>
      <c r="G82" s="205"/>
      <c r="H82" s="205"/>
      <c r="I82" s="205"/>
    </row>
    <row r="83" spans="1:19" ht="31.8" thickBot="1" x14ac:dyDescent="0.35">
      <c r="B83" s="90" t="s">
        <v>0</v>
      </c>
      <c r="C83" s="91" t="s">
        <v>1</v>
      </c>
      <c r="D83" s="91" t="s">
        <v>2</v>
      </c>
      <c r="E83" s="91" t="s">
        <v>3</v>
      </c>
      <c r="F83" s="91" t="s">
        <v>4</v>
      </c>
      <c r="G83" s="91" t="s">
        <v>5</v>
      </c>
      <c r="H83" s="64" t="s">
        <v>6</v>
      </c>
      <c r="I83" s="92" t="s">
        <v>15</v>
      </c>
    </row>
    <row r="84" spans="1:19" ht="50.1" customHeight="1" x14ac:dyDescent="0.3">
      <c r="B84" s="93" t="s">
        <v>153</v>
      </c>
      <c r="C84" s="65">
        <f>SUMIF(C98:C105,C83,I98:I105)</f>
        <v>0</v>
      </c>
      <c r="D84" s="65">
        <f>SUMIF(C98:C105,D83,I98:I105)</f>
        <v>128728</v>
      </c>
      <c r="E84" s="65">
        <f>SUMIF(C98:C105,E83,I98:I105)</f>
        <v>0</v>
      </c>
      <c r="F84" s="65">
        <f>SUMIF(C98:C105,F83,I98:I105)</f>
        <v>8240</v>
      </c>
      <c r="G84" s="65">
        <f>SUMIF(C98:C105,G83,I98:I105)</f>
        <v>0</v>
      </c>
      <c r="H84" s="65">
        <f>SUMIF(C98:C105,H83,I98:I105)</f>
        <v>0</v>
      </c>
      <c r="I84" s="66">
        <f t="shared" ref="I84:I90" si="1">SUM(C84:H84)</f>
        <v>136968</v>
      </c>
      <c r="S84" s="4"/>
    </row>
    <row r="85" spans="1:19" x14ac:dyDescent="0.3">
      <c r="B85" s="1" t="s">
        <v>154</v>
      </c>
      <c r="C85" s="65">
        <f>SUMIF(C112:C118,C83,I112:I118)</f>
        <v>0</v>
      </c>
      <c r="D85" s="65">
        <f>SUMIF(C112:C118,D83,I112:I118)</f>
        <v>0</v>
      </c>
      <c r="E85" s="67">
        <f>SUMIF(C112:C118,E83,I112:I118)</f>
        <v>0</v>
      </c>
      <c r="F85" s="67">
        <f>SUMIF(C112:C118,F83,I112:I118)</f>
        <v>2988</v>
      </c>
      <c r="G85" s="67">
        <f>SUMIF(C112:C118,G83,I112:I118)</f>
        <v>0</v>
      </c>
      <c r="H85" s="68">
        <f>SUMIF(C112:C118,H83,I112:I118)</f>
        <v>0</v>
      </c>
      <c r="I85" s="66">
        <f t="shared" si="1"/>
        <v>2988</v>
      </c>
    </row>
    <row r="86" spans="1:19" x14ac:dyDescent="0.3">
      <c r="B86" s="1" t="s">
        <v>3</v>
      </c>
      <c r="C86" s="65">
        <f>SUMIF(C125:C134,C83,I125:I134)</f>
        <v>0</v>
      </c>
      <c r="D86" s="65">
        <f>SUMIF(C125:C134,D83,I125:I134)</f>
        <v>0</v>
      </c>
      <c r="E86" s="67">
        <f>SUMIF(C125:C134,E83,I125:I134)</f>
        <v>5420000</v>
      </c>
      <c r="F86" s="67">
        <f>SUMIF(C125:C134,F83,I125:I134)</f>
        <v>0</v>
      </c>
      <c r="G86" s="67">
        <f>SUMIF(C125:C134,G83,I125:I134)</f>
        <v>0</v>
      </c>
      <c r="H86" s="67">
        <f>SUMIF(C125:C134,H83,I125:I134)</f>
        <v>0</v>
      </c>
      <c r="I86" s="66">
        <f t="shared" si="1"/>
        <v>5420000</v>
      </c>
    </row>
    <row r="87" spans="1:19" x14ac:dyDescent="0.3">
      <c r="B87" s="1" t="s">
        <v>155</v>
      </c>
      <c r="C87" s="65">
        <f>SUMIF(C141:C147,C83,I141:I147)</f>
        <v>0</v>
      </c>
      <c r="D87" s="65">
        <f>SUMIF(C141:C147,D83,I141:I147)</f>
        <v>0</v>
      </c>
      <c r="E87" s="65">
        <f>SUMIF(C141:C147,E83,I141:I147)</f>
        <v>2795</v>
      </c>
      <c r="F87" s="67">
        <f>SUMIF(C141:C147,F83,I141:I147)</f>
        <v>0</v>
      </c>
      <c r="G87" s="67">
        <f>SUMIF(C141:C147,G83,I141:I147)</f>
        <v>0</v>
      </c>
      <c r="H87" s="68">
        <f>SUMIF(C141:C147,H83,I141:I147)</f>
        <v>0</v>
      </c>
      <c r="I87" s="66">
        <f t="shared" si="1"/>
        <v>2795</v>
      </c>
    </row>
    <row r="88" spans="1:19" x14ac:dyDescent="0.3">
      <c r="B88" s="1" t="s">
        <v>156</v>
      </c>
      <c r="C88" s="65">
        <f>SUMIF(C154:C159,C83,H154:H159)</f>
        <v>0</v>
      </c>
      <c r="D88" s="65">
        <f>SUMIF(C154:C159,D83,H154:H159)</f>
        <v>12000</v>
      </c>
      <c r="E88" s="65">
        <f>SUMIF(C154:C159,E83,H154:H159)</f>
        <v>5000</v>
      </c>
      <c r="F88" s="65">
        <f>SUMIF(C154:C159,F83,H154:H159)</f>
        <v>0</v>
      </c>
      <c r="G88" s="65">
        <f>SUMIF(C154:C159,G83,H154:H159)</f>
        <v>0</v>
      </c>
      <c r="H88" s="65">
        <f>SUMIF(C154:C159,H83,H154:H159)</f>
        <v>0</v>
      </c>
      <c r="I88" s="66">
        <f t="shared" si="1"/>
        <v>17000</v>
      </c>
    </row>
    <row r="89" spans="1:19" x14ac:dyDescent="0.3">
      <c r="B89" s="94" t="s">
        <v>157</v>
      </c>
      <c r="C89" s="69">
        <f>SUMIF(C166:C172,C83,I166:I172)</f>
        <v>0</v>
      </c>
      <c r="D89" s="65">
        <f>SUMIF(C166:C172,D83,I166:I172)</f>
        <v>0</v>
      </c>
      <c r="E89" s="70">
        <f>SUMIF(C166:C172,E83,I166:I172)</f>
        <v>0</v>
      </c>
      <c r="F89" s="70">
        <f>SUMIF(C166:C172,F83,I166:I172)</f>
        <v>0</v>
      </c>
      <c r="G89" s="70">
        <f>SUMIF(C166:C172,G83,I166:I172)</f>
        <v>0</v>
      </c>
      <c r="H89" s="71">
        <f>SUMIF(C166:C172,H83,I166:I172)</f>
        <v>0</v>
      </c>
      <c r="I89" s="66">
        <f t="shared" si="1"/>
        <v>0</v>
      </c>
    </row>
    <row r="90" spans="1:19" ht="15" thickBot="1" x14ac:dyDescent="0.35">
      <c r="B90" s="95" t="s">
        <v>158</v>
      </c>
      <c r="C90" s="72">
        <f>SUMIF(C177:C183,C83,H177:H183)</f>
        <v>0</v>
      </c>
      <c r="D90" s="65">
        <f>SUMIF(C177:C183,D83,H177:H183)</f>
        <v>0</v>
      </c>
      <c r="E90" s="72">
        <f>SUMIF(C177:C183,E83,H177:H183)</f>
        <v>0</v>
      </c>
      <c r="F90" s="72">
        <f>SUMIF(C177:C183,F83,H177:H183)</f>
        <v>0</v>
      </c>
      <c r="G90" s="72">
        <f>SUMIF(C177:C183,G83,H177:H183)</f>
        <v>0</v>
      </c>
      <c r="H90" s="73">
        <f>SUMIF(C177:C183,H83,H177:H183)</f>
        <v>29200</v>
      </c>
      <c r="I90" s="66">
        <f t="shared" si="1"/>
        <v>29200</v>
      </c>
    </row>
    <row r="91" spans="1:19" ht="16.2" thickBot="1" x14ac:dyDescent="0.35">
      <c r="B91" s="96" t="s">
        <v>12</v>
      </c>
      <c r="C91" s="97">
        <f t="shared" ref="C91:H91" si="2">SUM(C84:C90)</f>
        <v>0</v>
      </c>
      <c r="D91" s="98">
        <f t="shared" si="2"/>
        <v>140728</v>
      </c>
      <c r="E91" s="98">
        <f t="shared" si="2"/>
        <v>5427795</v>
      </c>
      <c r="F91" s="98">
        <f t="shared" si="2"/>
        <v>11228</v>
      </c>
      <c r="G91" s="98">
        <f t="shared" si="2"/>
        <v>0</v>
      </c>
      <c r="H91" s="99">
        <f t="shared" si="2"/>
        <v>29200</v>
      </c>
      <c r="I91" s="74">
        <f>SUM(I84:I90)</f>
        <v>5608951</v>
      </c>
    </row>
    <row r="92" spans="1:19" x14ac:dyDescent="0.3">
      <c r="B92" s="31"/>
      <c r="C92" s="31"/>
      <c r="D92" s="31"/>
      <c r="E92" s="31"/>
      <c r="F92" s="31"/>
      <c r="G92" s="31"/>
      <c r="H92" s="31"/>
      <c r="I92" s="31"/>
    </row>
    <row r="93" spans="1:19" ht="69" customHeight="1" thickBot="1" x14ac:dyDescent="0.35">
      <c r="A93" s="183" t="s">
        <v>243</v>
      </c>
      <c r="B93" s="183"/>
      <c r="C93" s="183"/>
      <c r="D93" s="183"/>
      <c r="E93" s="183"/>
      <c r="F93" s="183"/>
      <c r="G93" s="183"/>
      <c r="H93"/>
      <c r="I93"/>
      <c r="J93" s="82"/>
    </row>
    <row r="94" spans="1:19" ht="21" x14ac:dyDescent="0.4">
      <c r="A94"/>
      <c r="B94" s="234" t="s">
        <v>143</v>
      </c>
      <c r="C94" s="235"/>
      <c r="D94" s="235"/>
      <c r="E94" s="235"/>
      <c r="F94" s="235"/>
      <c r="G94" s="235"/>
      <c r="H94" s="196" t="s">
        <v>160</v>
      </c>
      <c r="I94" s="206"/>
      <c r="J94" s="83" t="s">
        <v>185</v>
      </c>
    </row>
    <row r="95" spans="1:19" ht="15" customHeight="1" x14ac:dyDescent="0.3">
      <c r="A95"/>
      <c r="B95" s="84" t="s">
        <v>16</v>
      </c>
      <c r="C95" s="85"/>
      <c r="D95" s="85"/>
      <c r="E95" s="85"/>
      <c r="F95" s="85"/>
      <c r="G95" s="85"/>
      <c r="H95" s="207" t="s">
        <v>174</v>
      </c>
      <c r="I95" s="208"/>
      <c r="J95" s="190" t="s">
        <v>241</v>
      </c>
      <c r="S95" s="4"/>
    </row>
    <row r="96" spans="1:19" ht="82.5" customHeight="1" thickBot="1" x14ac:dyDescent="0.35">
      <c r="A96"/>
      <c r="B96" s="232" t="s">
        <v>29</v>
      </c>
      <c r="C96" s="233"/>
      <c r="D96" s="233"/>
      <c r="E96" s="233"/>
      <c r="F96" s="233"/>
      <c r="G96" s="233"/>
      <c r="H96" s="209"/>
      <c r="I96" s="210"/>
      <c r="J96" s="191"/>
      <c r="S96" s="4"/>
    </row>
    <row r="97" spans="1:19" ht="49.5" customHeight="1" x14ac:dyDescent="0.3">
      <c r="A97"/>
      <c r="B97" s="86" t="s">
        <v>17</v>
      </c>
      <c r="C97" s="86" t="s">
        <v>18</v>
      </c>
      <c r="D97" s="87" t="s">
        <v>19</v>
      </c>
      <c r="E97" s="87" t="s">
        <v>20</v>
      </c>
      <c r="F97" s="87" t="s">
        <v>248</v>
      </c>
      <c r="G97" s="88" t="s">
        <v>246</v>
      </c>
      <c r="H97" s="89" t="s">
        <v>247</v>
      </c>
      <c r="I97" s="89" t="s">
        <v>190</v>
      </c>
      <c r="J97" s="192"/>
      <c r="S97" s="4"/>
    </row>
    <row r="98" spans="1:19" ht="15" customHeight="1" x14ac:dyDescent="0.3">
      <c r="B98" s="32" t="s">
        <v>138</v>
      </c>
      <c r="C98" s="33" t="s">
        <v>2</v>
      </c>
      <c r="D98" s="34">
        <v>1</v>
      </c>
      <c r="E98" s="35">
        <v>154.72</v>
      </c>
      <c r="F98" s="34">
        <v>640</v>
      </c>
      <c r="G98" s="36">
        <f>SUM(D98*E98*F98)</f>
        <v>99020.800000000003</v>
      </c>
      <c r="H98" s="37">
        <f>SUM(D98*F98)</f>
        <v>640</v>
      </c>
      <c r="I98" s="38">
        <f t="shared" ref="I98:I105" si="3">SUM(H98*E98)</f>
        <v>99020.800000000003</v>
      </c>
      <c r="J98" s="39"/>
      <c r="S98" s="4"/>
    </row>
    <row r="99" spans="1:19" ht="28.8" x14ac:dyDescent="0.3">
      <c r="B99" s="33" t="s">
        <v>137</v>
      </c>
      <c r="C99" s="33" t="s">
        <v>2</v>
      </c>
      <c r="D99" s="34">
        <v>2</v>
      </c>
      <c r="E99" s="35">
        <v>103.15</v>
      </c>
      <c r="F99" s="34">
        <v>288</v>
      </c>
      <c r="G99" s="36">
        <f t="shared" ref="G99:G105" si="4">SUM(D99*E99*F99)</f>
        <v>59414.400000000001</v>
      </c>
      <c r="H99" s="37">
        <v>288</v>
      </c>
      <c r="I99" s="38">
        <f t="shared" si="3"/>
        <v>29707.200000000001</v>
      </c>
      <c r="J99" s="39" t="s">
        <v>236</v>
      </c>
    </row>
    <row r="100" spans="1:19" x14ac:dyDescent="0.3">
      <c r="B100" s="40" t="s">
        <v>159</v>
      </c>
      <c r="C100" s="41" t="s">
        <v>4</v>
      </c>
      <c r="D100" s="42">
        <v>2</v>
      </c>
      <c r="E100" s="43">
        <v>103</v>
      </c>
      <c r="F100" s="42">
        <v>40</v>
      </c>
      <c r="G100" s="36">
        <f t="shared" si="4"/>
        <v>8240</v>
      </c>
      <c r="H100" s="37">
        <f t="shared" ref="H100:H105" si="5">SUM(D100*F100)</f>
        <v>80</v>
      </c>
      <c r="I100" s="38">
        <f t="shared" si="3"/>
        <v>8240</v>
      </c>
      <c r="J100" s="39"/>
    </row>
    <row r="101" spans="1:19" x14ac:dyDescent="0.3">
      <c r="B101" s="40"/>
      <c r="C101" s="41"/>
      <c r="D101" s="42">
        <v>0</v>
      </c>
      <c r="E101" s="43">
        <v>0</v>
      </c>
      <c r="F101" s="42">
        <v>0</v>
      </c>
      <c r="G101" s="36">
        <f t="shared" si="4"/>
        <v>0</v>
      </c>
      <c r="H101" s="37">
        <f t="shared" si="5"/>
        <v>0</v>
      </c>
      <c r="I101" s="38">
        <f t="shared" si="3"/>
        <v>0</v>
      </c>
      <c r="J101" s="39"/>
    </row>
    <row r="102" spans="1:19" x14ac:dyDescent="0.3">
      <c r="B102" s="40"/>
      <c r="C102" s="41"/>
      <c r="D102" s="42">
        <v>0</v>
      </c>
      <c r="E102" s="43">
        <v>0</v>
      </c>
      <c r="F102" s="42">
        <v>0</v>
      </c>
      <c r="G102" s="36">
        <f t="shared" si="4"/>
        <v>0</v>
      </c>
      <c r="H102" s="37">
        <f t="shared" si="5"/>
        <v>0</v>
      </c>
      <c r="I102" s="38">
        <f t="shared" si="3"/>
        <v>0</v>
      </c>
      <c r="J102" s="39"/>
    </row>
    <row r="103" spans="1:19" x14ac:dyDescent="0.3">
      <c r="B103" s="40"/>
      <c r="C103" s="41"/>
      <c r="D103" s="42">
        <v>0</v>
      </c>
      <c r="E103" s="43">
        <v>0</v>
      </c>
      <c r="F103" s="42">
        <v>0</v>
      </c>
      <c r="G103" s="36">
        <f t="shared" si="4"/>
        <v>0</v>
      </c>
      <c r="H103" s="37">
        <f t="shared" si="5"/>
        <v>0</v>
      </c>
      <c r="I103" s="38">
        <f t="shared" si="3"/>
        <v>0</v>
      </c>
      <c r="J103" s="39"/>
    </row>
    <row r="104" spans="1:19" x14ac:dyDescent="0.3">
      <c r="B104" s="40"/>
      <c r="C104" s="41"/>
      <c r="D104" s="42">
        <v>0</v>
      </c>
      <c r="E104" s="43">
        <v>0</v>
      </c>
      <c r="F104" s="42">
        <v>0</v>
      </c>
      <c r="G104" s="36">
        <f t="shared" si="4"/>
        <v>0</v>
      </c>
      <c r="H104" s="37">
        <f t="shared" si="5"/>
        <v>0</v>
      </c>
      <c r="I104" s="38">
        <f t="shared" si="3"/>
        <v>0</v>
      </c>
      <c r="J104" s="39"/>
    </row>
    <row r="105" spans="1:19" ht="15" thickBot="1" x14ac:dyDescent="0.35">
      <c r="B105" s="44"/>
      <c r="C105" s="41"/>
      <c r="D105" s="42">
        <v>0</v>
      </c>
      <c r="E105" s="43">
        <v>0</v>
      </c>
      <c r="F105" s="42">
        <v>0</v>
      </c>
      <c r="G105" s="36">
        <f t="shared" si="4"/>
        <v>0</v>
      </c>
      <c r="H105" s="37">
        <f t="shared" si="5"/>
        <v>0</v>
      </c>
      <c r="I105" s="38">
        <f t="shared" si="3"/>
        <v>0</v>
      </c>
      <c r="J105" s="39"/>
    </row>
    <row r="106" spans="1:19" ht="15" thickBot="1" x14ac:dyDescent="0.35">
      <c r="B106" s="102"/>
      <c r="C106" s="103" t="s">
        <v>22</v>
      </c>
      <c r="D106" s="104"/>
      <c r="E106" s="105"/>
      <c r="F106" s="105"/>
      <c r="G106" s="106">
        <f>SUM(G98:G105)</f>
        <v>166675.20000000001</v>
      </c>
      <c r="H106" s="198">
        <f>SUM(I98:I105)</f>
        <v>136968</v>
      </c>
      <c r="I106" s="211"/>
      <c r="J106" s="39"/>
    </row>
    <row r="107" spans="1:19" ht="15" thickBot="1" x14ac:dyDescent="0.35">
      <c r="B107" s="46"/>
    </row>
    <row r="108" spans="1:19" ht="21" x14ac:dyDescent="0.4">
      <c r="B108" s="234" t="s">
        <v>7</v>
      </c>
      <c r="C108" s="235"/>
      <c r="D108" s="235"/>
      <c r="E108" s="235"/>
      <c r="F108" s="235"/>
      <c r="G108" s="235"/>
      <c r="H108" s="196" t="s">
        <v>160</v>
      </c>
      <c r="I108" s="197"/>
      <c r="J108" s="83" t="s">
        <v>185</v>
      </c>
    </row>
    <row r="109" spans="1:19" ht="15.75" customHeight="1" x14ac:dyDescent="0.3">
      <c r="B109" s="84" t="s">
        <v>16</v>
      </c>
      <c r="C109" s="85"/>
      <c r="D109" s="85"/>
      <c r="E109" s="85"/>
      <c r="F109" s="85"/>
      <c r="G109" s="85"/>
      <c r="H109" s="207" t="s">
        <v>174</v>
      </c>
      <c r="I109" s="208"/>
      <c r="J109" s="190" t="s">
        <v>241</v>
      </c>
    </row>
    <row r="110" spans="1:19" ht="45" customHeight="1" thickBot="1" x14ac:dyDescent="0.35">
      <c r="B110" s="240" t="s">
        <v>147</v>
      </c>
      <c r="C110" s="241"/>
      <c r="D110" s="241"/>
      <c r="E110" s="241"/>
      <c r="F110" s="241"/>
      <c r="G110" s="241"/>
      <c r="H110" s="209"/>
      <c r="I110" s="210"/>
      <c r="J110" s="191"/>
    </row>
    <row r="111" spans="1:19" ht="15.6" x14ac:dyDescent="0.3">
      <c r="B111" s="86" t="s">
        <v>23</v>
      </c>
      <c r="C111" s="86" t="s">
        <v>18</v>
      </c>
      <c r="D111" s="101"/>
      <c r="E111" s="87" t="s">
        <v>24</v>
      </c>
      <c r="F111" s="87" t="s">
        <v>25</v>
      </c>
      <c r="G111" s="88" t="s">
        <v>246</v>
      </c>
      <c r="H111" s="100" t="s">
        <v>24</v>
      </c>
      <c r="I111" s="100" t="s">
        <v>21</v>
      </c>
      <c r="J111" s="192"/>
    </row>
    <row r="112" spans="1:19" x14ac:dyDescent="0.3">
      <c r="B112" s="40" t="s">
        <v>144</v>
      </c>
      <c r="C112" s="33" t="s">
        <v>4</v>
      </c>
      <c r="D112" s="47"/>
      <c r="E112" s="34">
        <v>2</v>
      </c>
      <c r="F112" s="35">
        <v>700</v>
      </c>
      <c r="G112" s="36">
        <f>SUM(E112*F112)</f>
        <v>1400</v>
      </c>
      <c r="H112" s="48">
        <f>E112</f>
        <v>2</v>
      </c>
      <c r="I112" s="45">
        <f>SUM(H112*F112)</f>
        <v>1400</v>
      </c>
      <c r="J112" s="39"/>
    </row>
    <row r="113" spans="2:11" x14ac:dyDescent="0.3">
      <c r="B113" s="40" t="s">
        <v>145</v>
      </c>
      <c r="C113" s="41" t="s">
        <v>4</v>
      </c>
      <c r="D113" s="49"/>
      <c r="E113" s="42">
        <v>5</v>
      </c>
      <c r="F113" s="43">
        <v>100</v>
      </c>
      <c r="G113" s="36">
        <f t="shared" ref="G113:G118" si="6">SUM(E113*F113)</f>
        <v>500</v>
      </c>
      <c r="H113" s="48">
        <f t="shared" ref="H113:H118" si="7">E113</f>
        <v>5</v>
      </c>
      <c r="I113" s="45">
        <f t="shared" ref="I113:I118" si="8">SUM(H113*F113)</f>
        <v>500</v>
      </c>
      <c r="J113" s="39"/>
    </row>
    <row r="114" spans="2:11" ht="28.8" x14ac:dyDescent="0.3">
      <c r="B114" s="40" t="s">
        <v>146</v>
      </c>
      <c r="C114" s="41" t="s">
        <v>4</v>
      </c>
      <c r="D114" s="49"/>
      <c r="E114" s="42">
        <v>16</v>
      </c>
      <c r="F114" s="43">
        <v>68</v>
      </c>
      <c r="G114" s="36">
        <f t="shared" si="6"/>
        <v>1088</v>
      </c>
      <c r="H114" s="48">
        <f t="shared" si="7"/>
        <v>16</v>
      </c>
      <c r="I114" s="45">
        <f t="shared" si="8"/>
        <v>1088</v>
      </c>
      <c r="J114" s="39"/>
    </row>
    <row r="115" spans="2:11" x14ac:dyDescent="0.3">
      <c r="B115" s="40"/>
      <c r="C115" s="41"/>
      <c r="D115" s="49"/>
      <c r="E115" s="42"/>
      <c r="F115" s="43"/>
      <c r="G115" s="36">
        <f t="shared" ref="G115:G116" si="9">SUM(E115*F115)</f>
        <v>0</v>
      </c>
      <c r="H115" s="48">
        <f t="shared" ref="H115:H116" si="10">E115</f>
        <v>0</v>
      </c>
      <c r="I115" s="45">
        <f t="shared" ref="I115:I116" si="11">SUM(H115*F115)</f>
        <v>0</v>
      </c>
      <c r="J115" s="39"/>
    </row>
    <row r="116" spans="2:11" x14ac:dyDescent="0.3">
      <c r="B116" s="40"/>
      <c r="C116" s="41"/>
      <c r="D116" s="49"/>
      <c r="E116" s="42"/>
      <c r="F116" s="43"/>
      <c r="G116" s="36">
        <f t="shared" si="9"/>
        <v>0</v>
      </c>
      <c r="H116" s="48">
        <f t="shared" si="10"/>
        <v>0</v>
      </c>
      <c r="I116" s="45">
        <f t="shared" si="11"/>
        <v>0</v>
      </c>
      <c r="J116" s="39"/>
    </row>
    <row r="117" spans="2:11" x14ac:dyDescent="0.3">
      <c r="B117" s="40"/>
      <c r="C117" s="41"/>
      <c r="D117" s="49"/>
      <c r="E117" s="42"/>
      <c r="F117" s="43"/>
      <c r="G117" s="36">
        <f t="shared" si="6"/>
        <v>0</v>
      </c>
      <c r="H117" s="48">
        <f t="shared" si="7"/>
        <v>0</v>
      </c>
      <c r="I117" s="45">
        <f t="shared" si="8"/>
        <v>0</v>
      </c>
      <c r="J117" s="39"/>
    </row>
    <row r="118" spans="2:11" ht="15" thickBot="1" x14ac:dyDescent="0.35">
      <c r="B118" s="44"/>
      <c r="C118" s="41"/>
      <c r="D118" s="49"/>
      <c r="E118" s="42"/>
      <c r="F118" s="43"/>
      <c r="G118" s="36">
        <f t="shared" si="6"/>
        <v>0</v>
      </c>
      <c r="H118" s="48">
        <f t="shared" si="7"/>
        <v>0</v>
      </c>
      <c r="I118" s="45">
        <f t="shared" si="8"/>
        <v>0</v>
      </c>
      <c r="J118" s="39"/>
    </row>
    <row r="119" spans="2:11" ht="15" thickBot="1" x14ac:dyDescent="0.35">
      <c r="B119" s="102"/>
      <c r="C119" s="107" t="s">
        <v>22</v>
      </c>
      <c r="D119" s="108"/>
      <c r="E119" s="105"/>
      <c r="F119" s="105"/>
      <c r="G119" s="106">
        <f>SUM(G112:G118)</f>
        <v>2988</v>
      </c>
      <c r="H119" s="198">
        <f>SUM(I112:I118)</f>
        <v>2988</v>
      </c>
      <c r="I119" s="199"/>
      <c r="J119" s="39"/>
    </row>
    <row r="120" spans="2:11" ht="15" thickBot="1" x14ac:dyDescent="0.35"/>
    <row r="121" spans="2:11" ht="21" x14ac:dyDescent="0.4">
      <c r="B121" s="234" t="s">
        <v>8</v>
      </c>
      <c r="C121" s="235"/>
      <c r="D121" s="235"/>
      <c r="E121" s="235"/>
      <c r="F121" s="235"/>
      <c r="G121" s="235"/>
      <c r="H121" s="196" t="s">
        <v>160</v>
      </c>
      <c r="I121" s="197"/>
      <c r="J121" s="83" t="s">
        <v>185</v>
      </c>
    </row>
    <row r="122" spans="2:11" ht="15.75" customHeight="1" x14ac:dyDescent="0.3">
      <c r="B122" s="84" t="s">
        <v>16</v>
      </c>
      <c r="C122" s="85"/>
      <c r="D122" s="85"/>
      <c r="E122" s="85"/>
      <c r="F122" s="85"/>
      <c r="G122" s="85"/>
      <c r="H122" s="207" t="s">
        <v>174</v>
      </c>
      <c r="I122" s="208"/>
      <c r="J122" s="190" t="s">
        <v>241</v>
      </c>
    </row>
    <row r="123" spans="2:11" ht="72" customHeight="1" thickBot="1" x14ac:dyDescent="0.35">
      <c r="B123" s="232" t="s">
        <v>30</v>
      </c>
      <c r="C123" s="233"/>
      <c r="D123" s="233"/>
      <c r="E123" s="233"/>
      <c r="F123" s="233"/>
      <c r="G123" s="233"/>
      <c r="H123" s="209"/>
      <c r="I123" s="210"/>
      <c r="J123" s="191"/>
    </row>
    <row r="124" spans="2:11" ht="15.6" x14ac:dyDescent="0.3">
      <c r="B124" s="86" t="s">
        <v>26</v>
      </c>
      <c r="C124" s="86" t="s">
        <v>18</v>
      </c>
      <c r="D124" s="101"/>
      <c r="E124" s="87" t="s">
        <v>27</v>
      </c>
      <c r="F124" s="87" t="s">
        <v>25</v>
      </c>
      <c r="G124" s="88" t="s">
        <v>246</v>
      </c>
      <c r="H124" s="100" t="s">
        <v>27</v>
      </c>
      <c r="I124" s="100" t="s">
        <v>21</v>
      </c>
      <c r="J124" s="192"/>
    </row>
    <row r="125" spans="2:11" x14ac:dyDescent="0.3">
      <c r="B125" s="33" t="s">
        <v>139</v>
      </c>
      <c r="C125" s="33" t="s">
        <v>3</v>
      </c>
      <c r="D125" s="50"/>
      <c r="E125" s="51">
        <v>4</v>
      </c>
      <c r="F125" s="35">
        <v>255000</v>
      </c>
      <c r="G125" s="36">
        <f>SUM(E125*F125)</f>
        <v>1020000</v>
      </c>
      <c r="H125" s="52">
        <v>4</v>
      </c>
      <c r="I125" s="45">
        <f>SUM(H125*F125)</f>
        <v>1020000</v>
      </c>
      <c r="J125" s="39"/>
    </row>
    <row r="126" spans="2:11" ht="28.8" x14ac:dyDescent="0.3">
      <c r="B126" s="32" t="s">
        <v>140</v>
      </c>
      <c r="C126" s="33" t="s">
        <v>3</v>
      </c>
      <c r="D126" s="50"/>
      <c r="E126" s="51">
        <v>2</v>
      </c>
      <c r="F126" s="35">
        <v>35000</v>
      </c>
      <c r="G126" s="36">
        <f t="shared" ref="G126:G134" si="12">SUM(E126*F126)</f>
        <v>70000</v>
      </c>
      <c r="H126" s="52">
        <f t="shared" ref="H126:H134" si="13">E126</f>
        <v>2</v>
      </c>
      <c r="I126" s="45">
        <f t="shared" ref="I126:I134" si="14">SUM(H126*F126)</f>
        <v>70000</v>
      </c>
      <c r="J126" s="39"/>
    </row>
    <row r="127" spans="2:11" ht="28.8" x14ac:dyDescent="0.3">
      <c r="B127" s="32" t="s">
        <v>148</v>
      </c>
      <c r="C127" s="33" t="s">
        <v>3</v>
      </c>
      <c r="D127" s="50"/>
      <c r="E127" s="51">
        <v>1</v>
      </c>
      <c r="F127" s="35">
        <v>4200000</v>
      </c>
      <c r="G127" s="36">
        <f t="shared" si="12"/>
        <v>4200000</v>
      </c>
      <c r="H127" s="52">
        <f t="shared" si="13"/>
        <v>1</v>
      </c>
      <c r="I127" s="45">
        <f t="shared" si="14"/>
        <v>4200000</v>
      </c>
      <c r="J127" s="39"/>
    </row>
    <row r="128" spans="2:11" ht="43.2" x14ac:dyDescent="0.3">
      <c r="B128" s="32" t="s">
        <v>191</v>
      </c>
      <c r="C128" s="33" t="s">
        <v>3</v>
      </c>
      <c r="D128" s="50"/>
      <c r="E128" s="51">
        <v>20</v>
      </c>
      <c r="F128" s="35">
        <v>65000</v>
      </c>
      <c r="G128" s="36">
        <f t="shared" si="12"/>
        <v>1300000</v>
      </c>
      <c r="H128" s="52">
        <v>2</v>
      </c>
      <c r="I128" s="45">
        <f t="shared" si="14"/>
        <v>130000</v>
      </c>
      <c r="J128" s="53" t="s">
        <v>244</v>
      </c>
      <c r="K128" s="15"/>
    </row>
    <row r="129" spans="2:10" x14ac:dyDescent="0.3">
      <c r="B129" s="32"/>
      <c r="C129" s="33"/>
      <c r="D129" s="47"/>
      <c r="E129" s="51"/>
      <c r="F129" s="35"/>
      <c r="G129" s="36">
        <f t="shared" ref="G129:G130" si="15">SUM(E129*F129)</f>
        <v>0</v>
      </c>
      <c r="H129" s="52">
        <f t="shared" ref="H129:H130" si="16">E129</f>
        <v>0</v>
      </c>
      <c r="I129" s="45">
        <f t="shared" ref="I129:I130" si="17">SUM(H129*F129)</f>
        <v>0</v>
      </c>
      <c r="J129" s="39"/>
    </row>
    <row r="130" spans="2:10" x14ac:dyDescent="0.3">
      <c r="B130" s="32"/>
      <c r="C130" s="33"/>
      <c r="D130" s="47"/>
      <c r="E130" s="51"/>
      <c r="F130" s="35"/>
      <c r="G130" s="36">
        <f t="shared" si="15"/>
        <v>0</v>
      </c>
      <c r="H130" s="52">
        <f t="shared" si="16"/>
        <v>0</v>
      </c>
      <c r="I130" s="45">
        <f t="shared" si="17"/>
        <v>0</v>
      </c>
      <c r="J130" s="39"/>
    </row>
    <row r="131" spans="2:10" x14ac:dyDescent="0.3">
      <c r="B131" s="32"/>
      <c r="C131" s="33"/>
      <c r="D131" s="47"/>
      <c r="E131" s="51"/>
      <c r="F131" s="35"/>
      <c r="G131" s="36">
        <f t="shared" ref="G131:G132" si="18">SUM(E131*F131)</f>
        <v>0</v>
      </c>
      <c r="H131" s="52">
        <f t="shared" ref="H131:H132" si="19">E131</f>
        <v>0</v>
      </c>
      <c r="I131" s="45">
        <f t="shared" ref="I131:I132" si="20">SUM(H131*F131)</f>
        <v>0</v>
      </c>
      <c r="J131" s="39"/>
    </row>
    <row r="132" spans="2:10" x14ac:dyDescent="0.3">
      <c r="B132" s="32"/>
      <c r="C132" s="33"/>
      <c r="D132" s="47"/>
      <c r="E132" s="51"/>
      <c r="F132" s="35"/>
      <c r="G132" s="36">
        <f t="shared" si="18"/>
        <v>0</v>
      </c>
      <c r="H132" s="52">
        <f t="shared" si="19"/>
        <v>0</v>
      </c>
      <c r="I132" s="45">
        <f t="shared" si="20"/>
        <v>0</v>
      </c>
      <c r="J132" s="39"/>
    </row>
    <row r="133" spans="2:10" x14ac:dyDescent="0.3">
      <c r="B133" s="32"/>
      <c r="C133" s="33"/>
      <c r="D133" s="47"/>
      <c r="E133" s="51"/>
      <c r="F133" s="35"/>
      <c r="G133" s="36">
        <f t="shared" ref="G133" si="21">SUM(E133*F133)</f>
        <v>0</v>
      </c>
      <c r="H133" s="52">
        <f t="shared" ref="H133" si="22">E133</f>
        <v>0</v>
      </c>
      <c r="I133" s="45">
        <f t="shared" ref="I133" si="23">SUM(H133*F133)</f>
        <v>0</v>
      </c>
      <c r="J133" s="39"/>
    </row>
    <row r="134" spans="2:10" x14ac:dyDescent="0.3">
      <c r="B134" s="32"/>
      <c r="C134" s="33"/>
      <c r="D134" s="47"/>
      <c r="E134" s="51"/>
      <c r="F134" s="35"/>
      <c r="G134" s="36">
        <f t="shared" si="12"/>
        <v>0</v>
      </c>
      <c r="H134" s="52">
        <f t="shared" si="13"/>
        <v>0</v>
      </c>
      <c r="I134" s="45">
        <f t="shared" si="14"/>
        <v>0</v>
      </c>
      <c r="J134" s="39"/>
    </row>
    <row r="135" spans="2:10" ht="15" thickBot="1" x14ac:dyDescent="0.35">
      <c r="B135" s="102"/>
      <c r="C135" s="109" t="s">
        <v>22</v>
      </c>
      <c r="D135" s="110"/>
      <c r="E135" s="111"/>
      <c r="F135" s="112"/>
      <c r="G135" s="113">
        <f>SUM(G125:G134)</f>
        <v>6590000</v>
      </c>
      <c r="H135" s="198">
        <f>SUM(I125:I134)</f>
        <v>5420000</v>
      </c>
      <c r="I135" s="199"/>
      <c r="J135" s="114"/>
    </row>
    <row r="136" spans="2:10" ht="15" thickBot="1" x14ac:dyDescent="0.35">
      <c r="B136"/>
      <c r="C136"/>
      <c r="D136"/>
      <c r="E136"/>
      <c r="F136"/>
      <c r="G136"/>
      <c r="H136"/>
      <c r="I136"/>
      <c r="J136" s="82"/>
    </row>
    <row r="137" spans="2:10" ht="21.6" thickBot="1" x14ac:dyDescent="0.45">
      <c r="B137" s="242" t="s">
        <v>9</v>
      </c>
      <c r="C137" s="195"/>
      <c r="D137" s="195"/>
      <c r="E137" s="195"/>
      <c r="F137" s="195"/>
      <c r="G137" s="195"/>
      <c r="H137" s="196" t="s">
        <v>160</v>
      </c>
      <c r="I137" s="197"/>
      <c r="J137" s="83" t="s">
        <v>185</v>
      </c>
    </row>
    <row r="138" spans="2:10" ht="15.75" customHeight="1" x14ac:dyDescent="0.3">
      <c r="B138" s="84" t="s">
        <v>16</v>
      </c>
      <c r="C138" s="85"/>
      <c r="D138" s="85"/>
      <c r="E138" s="85"/>
      <c r="F138" s="85"/>
      <c r="G138" s="85"/>
      <c r="H138" s="207" t="s">
        <v>174</v>
      </c>
      <c r="I138" s="208"/>
      <c r="J138" s="190" t="s">
        <v>241</v>
      </c>
    </row>
    <row r="139" spans="2:10" ht="44.25" customHeight="1" thickBot="1" x14ac:dyDescent="0.35">
      <c r="B139" s="232" t="s">
        <v>32</v>
      </c>
      <c r="C139" s="233"/>
      <c r="D139" s="233"/>
      <c r="E139" s="233"/>
      <c r="F139" s="233"/>
      <c r="G139" s="233"/>
      <c r="H139" s="209"/>
      <c r="I139" s="210"/>
      <c r="J139" s="191"/>
    </row>
    <row r="140" spans="2:10" ht="15.6" x14ac:dyDescent="0.3">
      <c r="B140" s="86" t="s">
        <v>26</v>
      </c>
      <c r="C140" s="86" t="s">
        <v>18</v>
      </c>
      <c r="D140" s="101"/>
      <c r="E140" s="87" t="s">
        <v>27</v>
      </c>
      <c r="F140" s="87" t="s">
        <v>25</v>
      </c>
      <c r="G140" s="88" t="s">
        <v>246</v>
      </c>
      <c r="H140" s="100" t="s">
        <v>27</v>
      </c>
      <c r="I140" s="100" t="s">
        <v>21</v>
      </c>
      <c r="J140" s="192"/>
    </row>
    <row r="141" spans="2:10" ht="28.8" x14ac:dyDescent="0.3">
      <c r="B141" s="40" t="s">
        <v>149</v>
      </c>
      <c r="C141" s="33" t="s">
        <v>3</v>
      </c>
      <c r="D141" s="47"/>
      <c r="E141" s="34">
        <v>5</v>
      </c>
      <c r="F141" s="35">
        <v>25</v>
      </c>
      <c r="G141" s="36">
        <f>SUM(E141*F141)</f>
        <v>125</v>
      </c>
      <c r="H141" s="52">
        <f>E141</f>
        <v>5</v>
      </c>
      <c r="I141" s="45">
        <f>SUM(H141*F141)</f>
        <v>125</v>
      </c>
      <c r="J141" s="39"/>
    </row>
    <row r="142" spans="2:10" ht="28.8" x14ac:dyDescent="0.3">
      <c r="B142" s="40" t="s">
        <v>150</v>
      </c>
      <c r="C142" s="33" t="s">
        <v>3</v>
      </c>
      <c r="D142" s="47"/>
      <c r="E142" s="34">
        <v>1</v>
      </c>
      <c r="F142" s="35">
        <v>300</v>
      </c>
      <c r="G142" s="36">
        <f t="shared" ref="G142:G147" si="24">SUM(E142*F142)</f>
        <v>300</v>
      </c>
      <c r="H142" s="52">
        <f t="shared" ref="H142:H147" si="25">E142</f>
        <v>1</v>
      </c>
      <c r="I142" s="45">
        <f t="shared" ref="I142:I147" si="26">SUM(H142*F142)</f>
        <v>300</v>
      </c>
      <c r="J142" s="39"/>
    </row>
    <row r="143" spans="2:10" x14ac:dyDescent="0.3">
      <c r="B143" s="40" t="s">
        <v>151</v>
      </c>
      <c r="C143" s="33" t="s">
        <v>3</v>
      </c>
      <c r="D143" s="49"/>
      <c r="E143" s="42">
        <v>15</v>
      </c>
      <c r="F143" s="43">
        <v>150</v>
      </c>
      <c r="G143" s="36">
        <f t="shared" si="24"/>
        <v>2250</v>
      </c>
      <c r="H143" s="52">
        <f t="shared" si="25"/>
        <v>15</v>
      </c>
      <c r="I143" s="45">
        <f t="shared" si="26"/>
        <v>2250</v>
      </c>
      <c r="J143" s="39"/>
    </row>
    <row r="144" spans="2:10" x14ac:dyDescent="0.3">
      <c r="B144" s="40" t="s">
        <v>152</v>
      </c>
      <c r="C144" s="33" t="s">
        <v>3</v>
      </c>
      <c r="D144" s="49"/>
      <c r="E144" s="42">
        <v>15</v>
      </c>
      <c r="F144" s="43">
        <v>8</v>
      </c>
      <c r="G144" s="36">
        <f t="shared" si="24"/>
        <v>120</v>
      </c>
      <c r="H144" s="52">
        <f t="shared" si="25"/>
        <v>15</v>
      </c>
      <c r="I144" s="45">
        <f t="shared" si="26"/>
        <v>120</v>
      </c>
      <c r="J144" s="39"/>
    </row>
    <row r="145" spans="2:10" x14ac:dyDescent="0.3">
      <c r="B145" s="44"/>
      <c r="C145" s="33"/>
      <c r="D145" s="49"/>
      <c r="E145" s="43"/>
      <c r="F145" s="43"/>
      <c r="G145" s="36">
        <f t="shared" ref="G145" si="27">SUM(E145*F145)</f>
        <v>0</v>
      </c>
      <c r="H145" s="52">
        <f t="shared" ref="H145" si="28">E145</f>
        <v>0</v>
      </c>
      <c r="I145" s="45">
        <f t="shared" ref="I145" si="29">SUM(H145*F145)</f>
        <v>0</v>
      </c>
      <c r="J145" s="39"/>
    </row>
    <row r="146" spans="2:10" x14ac:dyDescent="0.3">
      <c r="B146" s="44"/>
      <c r="C146" s="33"/>
      <c r="D146" s="49"/>
      <c r="E146" s="43"/>
      <c r="F146" s="43"/>
      <c r="G146" s="36">
        <f t="shared" ref="G146" si="30">SUM(E146*F146)</f>
        <v>0</v>
      </c>
      <c r="H146" s="52">
        <f t="shared" ref="H146" si="31">E146</f>
        <v>0</v>
      </c>
      <c r="I146" s="45">
        <f t="shared" ref="I146" si="32">SUM(H146*F146)</f>
        <v>0</v>
      </c>
      <c r="J146" s="39"/>
    </row>
    <row r="147" spans="2:10" ht="15" thickBot="1" x14ac:dyDescent="0.35">
      <c r="B147" s="44"/>
      <c r="C147" s="33"/>
      <c r="D147" s="49"/>
      <c r="E147" s="43"/>
      <c r="F147" s="43"/>
      <c r="G147" s="36">
        <f t="shared" si="24"/>
        <v>0</v>
      </c>
      <c r="H147" s="52">
        <f t="shared" si="25"/>
        <v>0</v>
      </c>
      <c r="I147" s="45">
        <f t="shared" si="26"/>
        <v>0</v>
      </c>
      <c r="J147" s="39"/>
    </row>
    <row r="148" spans="2:10" ht="15" thickBot="1" x14ac:dyDescent="0.35">
      <c r="B148" s="102"/>
      <c r="C148" s="107" t="s">
        <v>22</v>
      </c>
      <c r="D148" s="108"/>
      <c r="E148" s="105"/>
      <c r="F148" s="105"/>
      <c r="G148" s="106">
        <f>SUM(G141:G147)</f>
        <v>2795</v>
      </c>
      <c r="H148" s="264">
        <f>SUM(I141:I147)</f>
        <v>2795</v>
      </c>
      <c r="I148" s="265"/>
      <c r="J148" s="114"/>
    </row>
    <row r="149" spans="2:10" ht="15" thickBot="1" x14ac:dyDescent="0.35">
      <c r="B149"/>
      <c r="C149"/>
      <c r="D149"/>
      <c r="E149"/>
      <c r="F149"/>
      <c r="G149"/>
      <c r="H149"/>
      <c r="I149"/>
      <c r="J149" s="82"/>
    </row>
    <row r="150" spans="2:10" ht="21" x14ac:dyDescent="0.4">
      <c r="B150" s="234" t="s">
        <v>10</v>
      </c>
      <c r="C150" s="235"/>
      <c r="D150" s="235"/>
      <c r="E150" s="235"/>
      <c r="F150" s="235"/>
      <c r="G150" s="235"/>
      <c r="H150" s="196" t="s">
        <v>160</v>
      </c>
      <c r="I150" s="197"/>
      <c r="J150" s="83" t="s">
        <v>185</v>
      </c>
    </row>
    <row r="151" spans="2:10" ht="15.75" customHeight="1" x14ac:dyDescent="0.3">
      <c r="B151" s="84" t="s">
        <v>16</v>
      </c>
      <c r="C151" s="85"/>
      <c r="D151" s="85"/>
      <c r="E151" s="85"/>
      <c r="F151" s="85"/>
      <c r="G151" s="85"/>
      <c r="H151" s="207" t="s">
        <v>174</v>
      </c>
      <c r="I151" s="208"/>
      <c r="J151" s="190" t="s">
        <v>241</v>
      </c>
    </row>
    <row r="152" spans="2:10" ht="39.75" customHeight="1" thickBot="1" x14ac:dyDescent="0.35">
      <c r="B152" s="232" t="s">
        <v>31</v>
      </c>
      <c r="C152" s="233"/>
      <c r="D152" s="233"/>
      <c r="E152" s="233"/>
      <c r="F152" s="233"/>
      <c r="G152" s="233"/>
      <c r="H152" s="209"/>
      <c r="I152" s="210"/>
      <c r="J152" s="191"/>
    </row>
    <row r="153" spans="2:10" ht="15.6" x14ac:dyDescent="0.3">
      <c r="B153" s="86" t="s">
        <v>23</v>
      </c>
      <c r="C153" s="86" t="s">
        <v>18</v>
      </c>
      <c r="D153" s="101"/>
      <c r="E153" s="101"/>
      <c r="F153" s="101"/>
      <c r="G153" s="88" t="s">
        <v>246</v>
      </c>
      <c r="H153" s="199" t="s">
        <v>21</v>
      </c>
      <c r="I153" s="199"/>
      <c r="J153" s="192"/>
    </row>
    <row r="154" spans="2:10" ht="28.8" x14ac:dyDescent="0.3">
      <c r="B154" s="32" t="s">
        <v>142</v>
      </c>
      <c r="C154" s="54" t="s">
        <v>2</v>
      </c>
      <c r="D154" s="50"/>
      <c r="E154" s="50"/>
      <c r="F154" s="50"/>
      <c r="G154" s="36">
        <v>12000</v>
      </c>
      <c r="H154" s="184">
        <f>G154</f>
        <v>12000</v>
      </c>
      <c r="I154" s="185"/>
      <c r="J154" s="39"/>
    </row>
    <row r="155" spans="2:10" x14ac:dyDescent="0.3">
      <c r="B155" s="32" t="s">
        <v>141</v>
      </c>
      <c r="C155" s="54" t="s">
        <v>3</v>
      </c>
      <c r="D155" s="50"/>
      <c r="E155" s="50"/>
      <c r="F155" s="50"/>
      <c r="G155" s="36">
        <v>5000</v>
      </c>
      <c r="H155" s="184">
        <f t="shared" ref="H155:H159" si="33">G155</f>
        <v>5000</v>
      </c>
      <c r="I155" s="185"/>
      <c r="J155" s="39"/>
    </row>
    <row r="156" spans="2:10" x14ac:dyDescent="0.3">
      <c r="B156" s="32"/>
      <c r="C156" s="54"/>
      <c r="D156" s="50"/>
      <c r="E156" s="50"/>
      <c r="F156" s="50"/>
      <c r="G156" s="36"/>
      <c r="H156" s="184">
        <f t="shared" ref="H156" si="34">G156</f>
        <v>0</v>
      </c>
      <c r="I156" s="185"/>
      <c r="J156" s="39"/>
    </row>
    <row r="157" spans="2:10" x14ac:dyDescent="0.3">
      <c r="B157" s="44"/>
      <c r="C157" s="41"/>
      <c r="D157" s="49"/>
      <c r="E157" s="49"/>
      <c r="F157" s="49"/>
      <c r="G157" s="55"/>
      <c r="H157" s="184">
        <f t="shared" ref="H157" si="35">G157</f>
        <v>0</v>
      </c>
      <c r="I157" s="185"/>
      <c r="J157" s="39"/>
    </row>
    <row r="158" spans="2:10" x14ac:dyDescent="0.3">
      <c r="B158" s="44"/>
      <c r="C158" s="41"/>
      <c r="D158" s="49"/>
      <c r="E158" s="49"/>
      <c r="F158" s="49"/>
      <c r="G158" s="55"/>
      <c r="H158" s="184">
        <f t="shared" si="33"/>
        <v>0</v>
      </c>
      <c r="I158" s="185"/>
      <c r="J158" s="39"/>
    </row>
    <row r="159" spans="2:10" ht="15" thickBot="1" x14ac:dyDescent="0.35">
      <c r="B159" s="44"/>
      <c r="C159" s="41"/>
      <c r="D159" s="49"/>
      <c r="E159" s="49"/>
      <c r="F159" s="49"/>
      <c r="G159" s="55"/>
      <c r="H159" s="184">
        <f t="shared" si="33"/>
        <v>0</v>
      </c>
      <c r="I159" s="185"/>
      <c r="J159" s="39"/>
    </row>
    <row r="160" spans="2:10" ht="15" thickBot="1" x14ac:dyDescent="0.35">
      <c r="B160" s="102"/>
      <c r="C160" s="107" t="s">
        <v>22</v>
      </c>
      <c r="D160" s="108"/>
      <c r="E160" s="115"/>
      <c r="F160" s="115"/>
      <c r="G160" s="106">
        <f>SUM(G154:G159)</f>
        <v>17000</v>
      </c>
      <c r="H160" s="198">
        <f>SUM(H154:H159)</f>
        <v>17000</v>
      </c>
      <c r="I160" s="199"/>
      <c r="J160" s="114"/>
    </row>
    <row r="161" spans="2:10" ht="15" thickBot="1" x14ac:dyDescent="0.35">
      <c r="B161"/>
      <c r="C161"/>
      <c r="D161"/>
      <c r="E161"/>
      <c r="F161"/>
      <c r="G161"/>
      <c r="H161"/>
      <c r="I161"/>
      <c r="J161" s="82"/>
    </row>
    <row r="162" spans="2:10" ht="21" x14ac:dyDescent="0.4">
      <c r="B162" s="193" t="s">
        <v>11</v>
      </c>
      <c r="C162" s="194"/>
      <c r="D162" s="194"/>
      <c r="E162" s="194"/>
      <c r="F162" s="194"/>
      <c r="G162" s="194"/>
      <c r="H162" s="196" t="s">
        <v>160</v>
      </c>
      <c r="I162" s="197"/>
      <c r="J162" s="83" t="s">
        <v>185</v>
      </c>
    </row>
    <row r="163" spans="2:10" ht="15.75" customHeight="1" x14ac:dyDescent="0.3">
      <c r="B163" s="84" t="s">
        <v>16</v>
      </c>
      <c r="C163" s="85"/>
      <c r="D163" s="85"/>
      <c r="E163" s="85"/>
      <c r="F163" s="85"/>
      <c r="G163" s="85"/>
      <c r="H163" s="207" t="s">
        <v>174</v>
      </c>
      <c r="I163" s="208"/>
      <c r="J163" s="190" t="s">
        <v>241</v>
      </c>
    </row>
    <row r="164" spans="2:10" ht="48.75" customHeight="1" thickBot="1" x14ac:dyDescent="0.35">
      <c r="B164" s="202" t="s">
        <v>32</v>
      </c>
      <c r="C164" s="203"/>
      <c r="D164" s="203"/>
      <c r="E164" s="203"/>
      <c r="F164" s="203"/>
      <c r="G164" s="203"/>
      <c r="H164" s="209"/>
      <c r="I164" s="210"/>
      <c r="J164" s="191"/>
    </row>
    <row r="165" spans="2:10" ht="15.6" x14ac:dyDescent="0.3">
      <c r="B165" s="86" t="s">
        <v>26</v>
      </c>
      <c r="C165" s="86" t="s">
        <v>18</v>
      </c>
      <c r="D165" s="101"/>
      <c r="E165" s="87" t="s">
        <v>27</v>
      </c>
      <c r="F165" s="87" t="s">
        <v>25</v>
      </c>
      <c r="G165" s="88" t="s">
        <v>246</v>
      </c>
      <c r="H165" s="100" t="s">
        <v>27</v>
      </c>
      <c r="I165" s="100" t="s">
        <v>21</v>
      </c>
      <c r="J165" s="192"/>
    </row>
    <row r="166" spans="2:10" x14ac:dyDescent="0.3">
      <c r="B166" s="40"/>
      <c r="C166" s="33"/>
      <c r="D166" s="47"/>
      <c r="E166" s="34"/>
      <c r="F166" s="35"/>
      <c r="G166" s="55">
        <f>SUM(E166*F166)</f>
        <v>0</v>
      </c>
      <c r="H166" s="52">
        <f>E166</f>
        <v>0</v>
      </c>
      <c r="I166" s="45">
        <f>SUM(H166*F166)</f>
        <v>0</v>
      </c>
      <c r="J166" s="39"/>
    </row>
    <row r="167" spans="2:10" x14ac:dyDescent="0.3">
      <c r="B167" s="40"/>
      <c r="C167" s="41"/>
      <c r="D167" s="49"/>
      <c r="E167" s="42"/>
      <c r="F167" s="43"/>
      <c r="G167" s="55">
        <f>SUM(E167*F167)</f>
        <v>0</v>
      </c>
      <c r="H167" s="52">
        <f t="shared" ref="H167:H172" si="36">E167</f>
        <v>0</v>
      </c>
      <c r="I167" s="45">
        <f t="shared" ref="I167:I172" si="37">SUM(H167*F167)</f>
        <v>0</v>
      </c>
      <c r="J167" s="39"/>
    </row>
    <row r="168" spans="2:10" x14ac:dyDescent="0.3">
      <c r="B168" s="40"/>
      <c r="C168" s="41"/>
      <c r="D168" s="49"/>
      <c r="E168" s="42"/>
      <c r="F168" s="43"/>
      <c r="G168" s="55">
        <f t="shared" ref="G168:G172" si="38">SUM(E168*F168)</f>
        <v>0</v>
      </c>
      <c r="H168" s="52">
        <f t="shared" si="36"/>
        <v>0</v>
      </c>
      <c r="I168" s="45">
        <f t="shared" si="37"/>
        <v>0</v>
      </c>
      <c r="J168" s="39"/>
    </row>
    <row r="169" spans="2:10" x14ac:dyDescent="0.3">
      <c r="B169" s="40"/>
      <c r="C169" s="41"/>
      <c r="D169" s="49"/>
      <c r="E169" s="42"/>
      <c r="F169" s="43"/>
      <c r="G169" s="55">
        <f t="shared" ref="G169:G170" si="39">SUM(E169*F169)</f>
        <v>0</v>
      </c>
      <c r="H169" s="52">
        <f t="shared" ref="H169:H170" si="40">E169</f>
        <v>0</v>
      </c>
      <c r="I169" s="45">
        <f t="shared" ref="I169:I170" si="41">SUM(H169*F169)</f>
        <v>0</v>
      </c>
      <c r="J169" s="39"/>
    </row>
    <row r="170" spans="2:10" x14ac:dyDescent="0.3">
      <c r="B170" s="40"/>
      <c r="C170" s="41"/>
      <c r="D170" s="49"/>
      <c r="E170" s="42"/>
      <c r="F170" s="43"/>
      <c r="G170" s="55">
        <f t="shared" si="39"/>
        <v>0</v>
      </c>
      <c r="H170" s="52">
        <f t="shared" si="40"/>
        <v>0</v>
      </c>
      <c r="I170" s="45">
        <f t="shared" si="41"/>
        <v>0</v>
      </c>
      <c r="J170" s="39"/>
    </row>
    <row r="171" spans="2:10" x14ac:dyDescent="0.3">
      <c r="B171" s="40"/>
      <c r="C171" s="41"/>
      <c r="D171" s="49"/>
      <c r="E171" s="42"/>
      <c r="F171" s="43"/>
      <c r="G171" s="55">
        <f t="shared" si="38"/>
        <v>0</v>
      </c>
      <c r="H171" s="52">
        <f t="shared" si="36"/>
        <v>0</v>
      </c>
      <c r="I171" s="45">
        <f t="shared" si="37"/>
        <v>0</v>
      </c>
      <c r="J171" s="39"/>
    </row>
    <row r="172" spans="2:10" ht="15" thickBot="1" x14ac:dyDescent="0.35">
      <c r="B172" s="44"/>
      <c r="C172" s="41"/>
      <c r="D172" s="49"/>
      <c r="E172" s="42"/>
      <c r="F172" s="43"/>
      <c r="G172" s="55">
        <f t="shared" si="38"/>
        <v>0</v>
      </c>
      <c r="H172" s="52">
        <f t="shared" si="36"/>
        <v>0</v>
      </c>
      <c r="I172" s="45">
        <f t="shared" si="37"/>
        <v>0</v>
      </c>
      <c r="J172" s="39"/>
    </row>
    <row r="173" spans="2:10" ht="15" thickBot="1" x14ac:dyDescent="0.35">
      <c r="B173" s="102"/>
      <c r="C173" s="107" t="s">
        <v>22</v>
      </c>
      <c r="D173" s="116"/>
      <c r="E173" s="117"/>
      <c r="F173" s="117"/>
      <c r="G173" s="118">
        <f>SUM(G166:G172)</f>
        <v>0</v>
      </c>
      <c r="H173" s="198">
        <f>SUM(I166:I172)</f>
        <v>0</v>
      </c>
      <c r="I173" s="199"/>
      <c r="J173" s="114"/>
    </row>
    <row r="174" spans="2:10" ht="15" thickBot="1" x14ac:dyDescent="0.35">
      <c r="B174"/>
      <c r="C174"/>
      <c r="D174"/>
      <c r="E174"/>
      <c r="F174"/>
      <c r="G174"/>
      <c r="H174"/>
      <c r="I174"/>
      <c r="J174" s="82"/>
    </row>
    <row r="175" spans="2:10" ht="21.6" thickBot="1" x14ac:dyDescent="0.45">
      <c r="B175" s="193" t="s">
        <v>129</v>
      </c>
      <c r="C175" s="194"/>
      <c r="D175" s="194"/>
      <c r="E175" s="195"/>
      <c r="F175" s="195"/>
      <c r="G175" s="195"/>
      <c r="H175" s="196" t="s">
        <v>160</v>
      </c>
      <c r="I175" s="197"/>
      <c r="J175" s="83" t="s">
        <v>185</v>
      </c>
    </row>
    <row r="176" spans="2:10" ht="43.2" x14ac:dyDescent="0.3">
      <c r="B176" s="119" t="s">
        <v>16</v>
      </c>
      <c r="C176" s="120" t="s">
        <v>18</v>
      </c>
      <c r="D176" s="121" t="s">
        <v>133</v>
      </c>
      <c r="E176" s="122" t="s">
        <v>135</v>
      </c>
      <c r="F176" s="123" t="s">
        <v>134</v>
      </c>
      <c r="G176" s="124" t="s">
        <v>136</v>
      </c>
      <c r="H176" s="204" t="s">
        <v>174</v>
      </c>
      <c r="I176" s="204"/>
      <c r="J176" s="125" t="s">
        <v>241</v>
      </c>
    </row>
    <row r="177" spans="1:10" x14ac:dyDescent="0.3">
      <c r="B177" s="32" t="s">
        <v>130</v>
      </c>
      <c r="C177" s="33" t="s">
        <v>6</v>
      </c>
      <c r="D177" s="56">
        <v>1</v>
      </c>
      <c r="E177" s="57">
        <v>150</v>
      </c>
      <c r="F177" s="56">
        <v>140</v>
      </c>
      <c r="G177" s="36">
        <f t="shared" ref="G177:G183" si="42">ROUND(D177*E177*F177,)</f>
        <v>21000</v>
      </c>
      <c r="H177" s="184">
        <f>G177</f>
        <v>21000</v>
      </c>
      <c r="I177" s="185"/>
      <c r="J177" s="80"/>
    </row>
    <row r="178" spans="1:10" x14ac:dyDescent="0.3">
      <c r="B178" s="32" t="s">
        <v>131</v>
      </c>
      <c r="C178" s="33" t="s">
        <v>6</v>
      </c>
      <c r="D178" s="56">
        <v>1</v>
      </c>
      <c r="E178" s="57">
        <v>50</v>
      </c>
      <c r="F178" s="56">
        <v>140</v>
      </c>
      <c r="G178" s="36">
        <f t="shared" si="42"/>
        <v>7000</v>
      </c>
      <c r="H178" s="184">
        <f t="shared" ref="H178:H183" si="43">G178</f>
        <v>7000</v>
      </c>
      <c r="I178" s="185"/>
      <c r="J178" s="80"/>
    </row>
    <row r="179" spans="1:10" ht="28.8" x14ac:dyDescent="0.3">
      <c r="B179" s="32" t="s">
        <v>132</v>
      </c>
      <c r="C179" s="33" t="s">
        <v>6</v>
      </c>
      <c r="D179" s="56">
        <v>1</v>
      </c>
      <c r="E179" s="57">
        <v>1200</v>
      </c>
      <c r="F179" s="56">
        <v>1</v>
      </c>
      <c r="G179" s="36">
        <f t="shared" si="42"/>
        <v>1200</v>
      </c>
      <c r="H179" s="184">
        <f t="shared" si="43"/>
        <v>1200</v>
      </c>
      <c r="I179" s="185"/>
      <c r="J179" s="39"/>
    </row>
    <row r="180" spans="1:10" x14ac:dyDescent="0.3">
      <c r="B180" s="32"/>
      <c r="C180" s="33"/>
      <c r="D180" s="56"/>
      <c r="E180" s="57"/>
      <c r="F180" s="56"/>
      <c r="G180" s="36">
        <f t="shared" ref="G180" si="44">ROUND(D180*E180*F180,)</f>
        <v>0</v>
      </c>
      <c r="H180" s="184">
        <f t="shared" ref="H180" si="45">G180</f>
        <v>0</v>
      </c>
      <c r="I180" s="185"/>
      <c r="J180" s="39"/>
    </row>
    <row r="181" spans="1:10" x14ac:dyDescent="0.3">
      <c r="B181" s="32"/>
      <c r="C181" s="33"/>
      <c r="D181" s="56"/>
      <c r="E181" s="57"/>
      <c r="F181" s="56"/>
      <c r="G181" s="36">
        <f t="shared" ref="G181" si="46">ROUND(D181*E181*F181,)</f>
        <v>0</v>
      </c>
      <c r="H181" s="184">
        <f t="shared" ref="H181" si="47">G181</f>
        <v>0</v>
      </c>
      <c r="I181" s="185"/>
      <c r="J181" s="39"/>
    </row>
    <row r="182" spans="1:10" x14ac:dyDescent="0.3">
      <c r="B182" s="32"/>
      <c r="C182" s="33"/>
      <c r="D182" s="56"/>
      <c r="E182" s="57"/>
      <c r="F182" s="56"/>
      <c r="G182" s="36">
        <f t="shared" ref="G182" si="48">ROUND(D182*E182*F182,)</f>
        <v>0</v>
      </c>
      <c r="H182" s="184">
        <f t="shared" ref="H182" si="49">G182</f>
        <v>0</v>
      </c>
      <c r="I182" s="185"/>
      <c r="J182" s="39"/>
    </row>
    <row r="183" spans="1:10" x14ac:dyDescent="0.3">
      <c r="B183" s="32"/>
      <c r="C183" s="33"/>
      <c r="D183" s="56"/>
      <c r="E183" s="57"/>
      <c r="F183" s="56"/>
      <c r="G183" s="36">
        <f t="shared" si="42"/>
        <v>0</v>
      </c>
      <c r="H183" s="184">
        <f t="shared" si="43"/>
        <v>0</v>
      </c>
      <c r="I183" s="185"/>
      <c r="J183" s="39"/>
    </row>
    <row r="184" spans="1:10" ht="15" thickBot="1" x14ac:dyDescent="0.35">
      <c r="A184"/>
      <c r="B184" s="126"/>
      <c r="C184" s="109" t="s">
        <v>22</v>
      </c>
      <c r="D184" s="102"/>
      <c r="E184" s="102"/>
      <c r="F184" s="127"/>
      <c r="G184" s="113">
        <f>SUM(G177:G183)</f>
        <v>29200</v>
      </c>
      <c r="H184" s="198">
        <f>SUM(H177:H183)</f>
        <v>29200</v>
      </c>
      <c r="I184" s="199"/>
      <c r="J184" s="114"/>
    </row>
    <row r="185" spans="1:10" ht="45.75" customHeight="1" x14ac:dyDescent="0.3">
      <c r="A185" s="181" t="s">
        <v>242</v>
      </c>
      <c r="B185" s="182"/>
      <c r="C185" s="182"/>
      <c r="D185" s="182"/>
      <c r="E185" s="182"/>
      <c r="F185" s="182"/>
      <c r="G185" s="182"/>
      <c r="H185" s="182"/>
      <c r="I185" s="182"/>
      <c r="J185" s="182"/>
    </row>
    <row r="187" spans="1:10" ht="22.8" x14ac:dyDescent="0.3">
      <c r="B187" s="255" t="s">
        <v>124</v>
      </c>
      <c r="C187" s="255"/>
      <c r="D187" s="255"/>
      <c r="E187" s="256"/>
      <c r="F187" s="256"/>
      <c r="G187" s="256"/>
      <c r="H187" s="256"/>
      <c r="I187" s="257"/>
    </row>
    <row r="188" spans="1:10" ht="135" customHeight="1" x14ac:dyDescent="0.3">
      <c r="B188" s="258" t="s">
        <v>182</v>
      </c>
      <c r="C188" s="258"/>
      <c r="D188" s="258"/>
      <c r="E188" s="259"/>
      <c r="F188" s="259"/>
      <c r="G188" s="259"/>
      <c r="H188" s="259"/>
      <c r="I188" s="260"/>
    </row>
    <row r="189" spans="1:10" s="15" customFormat="1" ht="15.6" x14ac:dyDescent="0.3">
      <c r="B189" s="128" t="s">
        <v>121</v>
      </c>
      <c r="C189" s="261" t="s">
        <v>122</v>
      </c>
      <c r="D189" s="262"/>
      <c r="E189" s="262"/>
      <c r="F189" s="262"/>
      <c r="G189" s="262"/>
      <c r="H189" s="261" t="s">
        <v>87</v>
      </c>
      <c r="I189" s="262"/>
    </row>
    <row r="190" spans="1:10" s="15" customFormat="1" ht="32.25" customHeight="1" x14ac:dyDescent="0.3">
      <c r="B190" s="129">
        <v>1</v>
      </c>
      <c r="C190" s="251" t="s">
        <v>183</v>
      </c>
      <c r="D190" s="252"/>
      <c r="E190" s="252"/>
      <c r="F190" s="252"/>
      <c r="G190" s="252"/>
      <c r="H190" s="253" t="s">
        <v>162</v>
      </c>
      <c r="I190" s="254"/>
    </row>
    <row r="191" spans="1:10" s="15" customFormat="1" ht="61.5" customHeight="1" x14ac:dyDescent="0.3">
      <c r="B191" s="129">
        <v>2</v>
      </c>
      <c r="C191" s="251" t="s">
        <v>179</v>
      </c>
      <c r="D191" s="252"/>
      <c r="E191" s="252"/>
      <c r="F191" s="252"/>
      <c r="G191" s="252"/>
      <c r="H191" s="253" t="s">
        <v>162</v>
      </c>
      <c r="I191" s="254"/>
    </row>
    <row r="192" spans="1:10" s="15" customFormat="1" ht="70.5" customHeight="1" x14ac:dyDescent="0.3">
      <c r="B192" s="129">
        <v>3</v>
      </c>
      <c r="C192" s="251" t="s">
        <v>180</v>
      </c>
      <c r="D192" s="252"/>
      <c r="E192" s="252"/>
      <c r="F192" s="252"/>
      <c r="G192" s="252"/>
      <c r="H192" s="253" t="s">
        <v>162</v>
      </c>
      <c r="I192" s="254"/>
    </row>
    <row r="193" spans="2:18" s="15" customFormat="1" ht="77.25" customHeight="1" x14ac:dyDescent="0.3">
      <c r="B193" s="129">
        <v>4</v>
      </c>
      <c r="C193" s="251" t="s">
        <v>123</v>
      </c>
      <c r="D193" s="252"/>
      <c r="E193" s="252"/>
      <c r="F193" s="252"/>
      <c r="G193" s="252"/>
      <c r="H193" s="253" t="s">
        <v>162</v>
      </c>
      <c r="I193" s="254"/>
    </row>
    <row r="194" spans="2:18" s="15" customFormat="1" ht="60" customHeight="1" x14ac:dyDescent="0.3">
      <c r="B194" s="129">
        <v>5</v>
      </c>
      <c r="C194" s="251" t="s">
        <v>176</v>
      </c>
      <c r="D194" s="252"/>
      <c r="E194" s="252"/>
      <c r="F194" s="252"/>
      <c r="G194" s="252"/>
      <c r="H194" s="253" t="s">
        <v>162</v>
      </c>
      <c r="I194" s="254"/>
    </row>
    <row r="195" spans="2:18" s="15" customFormat="1" ht="59.25" customHeight="1" x14ac:dyDescent="0.3">
      <c r="B195" s="129">
        <v>6</v>
      </c>
      <c r="C195" s="251" t="s">
        <v>177</v>
      </c>
      <c r="D195" s="252"/>
      <c r="E195" s="252"/>
      <c r="F195" s="252"/>
      <c r="G195" s="252"/>
      <c r="H195" s="253" t="s">
        <v>162</v>
      </c>
      <c r="I195" s="254"/>
    </row>
    <row r="196" spans="2:18" s="15" customFormat="1" ht="87" customHeight="1" x14ac:dyDescent="0.3">
      <c r="B196" s="129">
        <v>7</v>
      </c>
      <c r="C196" s="251" t="s">
        <v>178</v>
      </c>
      <c r="D196" s="252"/>
      <c r="E196" s="252"/>
      <c r="F196" s="252"/>
      <c r="G196" s="252"/>
      <c r="H196" s="253" t="s">
        <v>162</v>
      </c>
      <c r="I196" s="254"/>
    </row>
    <row r="197" spans="2:18" s="15" customFormat="1" ht="77.25" customHeight="1" x14ac:dyDescent="0.3">
      <c r="B197" s="129">
        <v>8</v>
      </c>
      <c r="C197" s="251" t="s">
        <v>181</v>
      </c>
      <c r="D197" s="252"/>
      <c r="E197" s="252"/>
      <c r="F197" s="252"/>
      <c r="G197" s="252"/>
      <c r="H197" s="253" t="s">
        <v>163</v>
      </c>
      <c r="I197" s="254"/>
    </row>
    <row r="199" spans="2:18" ht="23.4" x14ac:dyDescent="0.45">
      <c r="B199" s="263" t="s">
        <v>128</v>
      </c>
      <c r="C199" s="263"/>
      <c r="D199" s="263"/>
      <c r="E199" s="263"/>
      <c r="F199" s="263"/>
      <c r="G199" s="263"/>
      <c r="H199" s="263"/>
      <c r="I199" s="263"/>
      <c r="J199" s="263"/>
      <c r="K199" s="263"/>
      <c r="L199" s="263"/>
      <c r="M199" s="263"/>
      <c r="N199" s="263"/>
      <c r="O199" s="263"/>
      <c r="P199" s="263"/>
      <c r="Q199" s="263"/>
      <c r="R199" s="263"/>
    </row>
    <row r="200" spans="2:18" ht="145.5" customHeight="1" x14ac:dyDescent="0.3">
      <c r="B200" s="130" t="s">
        <v>253</v>
      </c>
      <c r="C200" s="130" t="s">
        <v>165</v>
      </c>
      <c r="D200" s="130" t="s">
        <v>166</v>
      </c>
      <c r="E200" s="130" t="s">
        <v>167</v>
      </c>
      <c r="F200" s="130" t="s">
        <v>168</v>
      </c>
      <c r="G200" s="130" t="s">
        <v>169</v>
      </c>
      <c r="H200" s="130" t="s">
        <v>170</v>
      </c>
      <c r="I200" s="131" t="s">
        <v>171</v>
      </c>
      <c r="J200" s="131" t="s">
        <v>172</v>
      </c>
      <c r="K200" s="130" t="s">
        <v>173</v>
      </c>
      <c r="L200" s="130" t="s">
        <v>125</v>
      </c>
      <c r="M200" s="132" t="s">
        <v>254</v>
      </c>
      <c r="N200" s="132" t="s">
        <v>235</v>
      </c>
      <c r="O200" s="133" t="s">
        <v>126</v>
      </c>
      <c r="P200" s="134" t="s">
        <v>127</v>
      </c>
      <c r="Q200"/>
      <c r="R200"/>
    </row>
    <row r="201" spans="2:18" s="59" customFormat="1" ht="86.4" x14ac:dyDescent="0.3">
      <c r="B201" s="13" t="s">
        <v>245</v>
      </c>
      <c r="C201" s="13">
        <v>40</v>
      </c>
      <c r="D201" s="13">
        <v>30</v>
      </c>
      <c r="E201" s="13">
        <v>8</v>
      </c>
      <c r="F201" s="13">
        <v>2</v>
      </c>
      <c r="G201" s="13">
        <v>4</v>
      </c>
      <c r="H201" s="13">
        <v>4</v>
      </c>
      <c r="I201" s="13">
        <v>6</v>
      </c>
      <c r="J201" s="13">
        <v>2</v>
      </c>
      <c r="K201" s="13">
        <v>2</v>
      </c>
      <c r="L201" s="13">
        <v>2</v>
      </c>
      <c r="M201" s="135">
        <f>SUM(C201:L201)</f>
        <v>100</v>
      </c>
      <c r="N201" s="136">
        <f>SUM(G106+G119+G135+G148+G160+G173+G184)</f>
        <v>6808658.2000000002</v>
      </c>
      <c r="O201" s="137">
        <f>SUM(H106+H119+H135+H148+H160+H173+H184)</f>
        <v>5608951</v>
      </c>
      <c r="P201" s="58" t="s">
        <v>249</v>
      </c>
    </row>
  </sheetData>
  <sheetProtection algorithmName="SHA-512" hashValue="/+nZ1IIRpWXJEyOoEiaWqm38iVvBaEQpRktWsPcRvULk8IfAehOD/OF5w9q3s6tI+xnKOKRwcfBeyxt6avbR3w==" saltValue="Z/INAeNaNk9lSCI8PaSqoA==" spinCount="100000" sheet="1" objects="1" scenarios="1"/>
  <protectedRanges>
    <protectedRange sqref="D190:D197" name="Competitive Criteria Input"/>
  </protectedRanges>
  <mergeCells count="177">
    <mergeCell ref="J59:K59"/>
    <mergeCell ref="J69:K69"/>
    <mergeCell ref="J60:K60"/>
    <mergeCell ref="J61:K61"/>
    <mergeCell ref="J62:K62"/>
    <mergeCell ref="J63:K63"/>
    <mergeCell ref="J64:K64"/>
    <mergeCell ref="J65:K65"/>
    <mergeCell ref="J66:K66"/>
    <mergeCell ref="J67:K67"/>
    <mergeCell ref="J68:K68"/>
    <mergeCell ref="D8:F8"/>
    <mergeCell ref="F62:G62"/>
    <mergeCell ref="H62:I62"/>
    <mergeCell ref="D72:I72"/>
    <mergeCell ref="D73:I73"/>
    <mergeCell ref="D74:I74"/>
    <mergeCell ref="D75:I75"/>
    <mergeCell ref="D76:I76"/>
    <mergeCell ref="D45:I45"/>
    <mergeCell ref="D29:I29"/>
    <mergeCell ref="D36:I36"/>
    <mergeCell ref="D30:I30"/>
    <mergeCell ref="D31:I31"/>
    <mergeCell ref="B33:I33"/>
    <mergeCell ref="D34:I34"/>
    <mergeCell ref="D35:I35"/>
    <mergeCell ref="D37:I37"/>
    <mergeCell ref="D38:I38"/>
    <mergeCell ref="B40:I40"/>
    <mergeCell ref="B44:C44"/>
    <mergeCell ref="D44:I44"/>
    <mergeCell ref="C14:I14"/>
    <mergeCell ref="B12:I12"/>
    <mergeCell ref="C13:I13"/>
    <mergeCell ref="H179:I179"/>
    <mergeCell ref="H183:I183"/>
    <mergeCell ref="H148:I148"/>
    <mergeCell ref="H135:I135"/>
    <mergeCell ref="H175:I175"/>
    <mergeCell ref="H153:I153"/>
    <mergeCell ref="H154:I154"/>
    <mergeCell ref="H155:I155"/>
    <mergeCell ref="H156:I156"/>
    <mergeCell ref="H158:I158"/>
    <mergeCell ref="H159:I159"/>
    <mergeCell ref="H160:I160"/>
    <mergeCell ref="H163:I164"/>
    <mergeCell ref="H151:I152"/>
    <mergeCell ref="H138:I139"/>
    <mergeCell ref="B199:R199"/>
    <mergeCell ref="C195:G195"/>
    <mergeCell ref="H195:I195"/>
    <mergeCell ref="C192:G192"/>
    <mergeCell ref="H192:I192"/>
    <mergeCell ref="C197:G197"/>
    <mergeCell ref="H197:I197"/>
    <mergeCell ref="C194:G194"/>
    <mergeCell ref="H194:I194"/>
    <mergeCell ref="C191:G191"/>
    <mergeCell ref="H191:I191"/>
    <mergeCell ref="C196:G196"/>
    <mergeCell ref="H196:I196"/>
    <mergeCell ref="B187:I187"/>
    <mergeCell ref="B188:I188"/>
    <mergeCell ref="C189:G189"/>
    <mergeCell ref="H189:I189"/>
    <mergeCell ref="C193:G193"/>
    <mergeCell ref="H193:I193"/>
    <mergeCell ref="C190:G190"/>
    <mergeCell ref="H190:I190"/>
    <mergeCell ref="B2:I2"/>
    <mergeCell ref="B5:I5"/>
    <mergeCell ref="C6:I6"/>
    <mergeCell ref="C7:I7"/>
    <mergeCell ref="B71:I71"/>
    <mergeCell ref="B3:C3"/>
    <mergeCell ref="C68:E68"/>
    <mergeCell ref="F68:G68"/>
    <mergeCell ref="H68:I68"/>
    <mergeCell ref="C69:E69"/>
    <mergeCell ref="F69:G69"/>
    <mergeCell ref="H69:I69"/>
    <mergeCell ref="C66:E66"/>
    <mergeCell ref="F66:G66"/>
    <mergeCell ref="H66:I66"/>
    <mergeCell ref="C67:E67"/>
    <mergeCell ref="F67:G67"/>
    <mergeCell ref="H67:I67"/>
    <mergeCell ref="C61:E61"/>
    <mergeCell ref="F61:G61"/>
    <mergeCell ref="H61:I61"/>
    <mergeCell ref="C62:E62"/>
    <mergeCell ref="B4:I4"/>
    <mergeCell ref="B45:C45"/>
    <mergeCell ref="T77:U77"/>
    <mergeCell ref="B139:G139"/>
    <mergeCell ref="B150:G150"/>
    <mergeCell ref="B152:G152"/>
    <mergeCell ref="D77:I77"/>
    <mergeCell ref="D78:I78"/>
    <mergeCell ref="D79:I79"/>
    <mergeCell ref="B47:I47"/>
    <mergeCell ref="H108:I108"/>
    <mergeCell ref="B110:G110"/>
    <mergeCell ref="B121:G121"/>
    <mergeCell ref="B123:G123"/>
    <mergeCell ref="B137:G137"/>
    <mergeCell ref="B94:G94"/>
    <mergeCell ref="B96:G96"/>
    <mergeCell ref="B108:G108"/>
    <mergeCell ref="B58:I58"/>
    <mergeCell ref="H121:I121"/>
    <mergeCell ref="H137:I137"/>
    <mergeCell ref="H150:I150"/>
    <mergeCell ref="C60:E60"/>
    <mergeCell ref="F60:G60"/>
    <mergeCell ref="H95:I96"/>
    <mergeCell ref="H119:I119"/>
    <mergeCell ref="B16:I16"/>
    <mergeCell ref="D17:I17"/>
    <mergeCell ref="D24:I24"/>
    <mergeCell ref="D25:I25"/>
    <mergeCell ref="D21:I21"/>
    <mergeCell ref="D22:I22"/>
    <mergeCell ref="D23:I23"/>
    <mergeCell ref="D18:I18"/>
    <mergeCell ref="D19:I19"/>
    <mergeCell ref="D20:I20"/>
    <mergeCell ref="D26:I26"/>
    <mergeCell ref="B28:I28"/>
    <mergeCell ref="B162:G162"/>
    <mergeCell ref="B164:G164"/>
    <mergeCell ref="H173:I173"/>
    <mergeCell ref="H176:I176"/>
    <mergeCell ref="H177:I177"/>
    <mergeCell ref="H178:I178"/>
    <mergeCell ref="B82:I82"/>
    <mergeCell ref="H94:I94"/>
    <mergeCell ref="H122:I123"/>
    <mergeCell ref="H109:I110"/>
    <mergeCell ref="H106:I106"/>
    <mergeCell ref="B41:C41"/>
    <mergeCell ref="D41:I41"/>
    <mergeCell ref="B42:C42"/>
    <mergeCell ref="D42:I42"/>
    <mergeCell ref="B57:I57"/>
    <mergeCell ref="C59:E59"/>
    <mergeCell ref="F59:G59"/>
    <mergeCell ref="H59:I59"/>
    <mergeCell ref="H60:I60"/>
    <mergeCell ref="B43:C43"/>
    <mergeCell ref="D43:I43"/>
    <mergeCell ref="A185:J185"/>
    <mergeCell ref="A93:G93"/>
    <mergeCell ref="H157:I157"/>
    <mergeCell ref="H182:I182"/>
    <mergeCell ref="H181:I181"/>
    <mergeCell ref="H180:I180"/>
    <mergeCell ref="C63:E63"/>
    <mergeCell ref="C64:E64"/>
    <mergeCell ref="C65:E65"/>
    <mergeCell ref="F63:G63"/>
    <mergeCell ref="F64:G64"/>
    <mergeCell ref="F65:G65"/>
    <mergeCell ref="H63:I63"/>
    <mergeCell ref="H64:I64"/>
    <mergeCell ref="H65:I65"/>
    <mergeCell ref="J95:J97"/>
    <mergeCell ref="J109:J111"/>
    <mergeCell ref="J122:J124"/>
    <mergeCell ref="J138:J140"/>
    <mergeCell ref="J151:J153"/>
    <mergeCell ref="J163:J165"/>
    <mergeCell ref="B175:G175"/>
    <mergeCell ref="H162:I162"/>
    <mergeCell ref="H184:I184"/>
  </mergeCells>
  <conditionalFormatting sqref="H98:H105">
    <cfRule type="expression" dxfId="39" priority="20">
      <formula>H98&lt;&gt;SUM(D98*F98)</formula>
    </cfRule>
  </conditionalFormatting>
  <conditionalFormatting sqref="H112:H118">
    <cfRule type="expression" dxfId="38" priority="17">
      <formula>H112&lt;&gt;E112</formula>
    </cfRule>
  </conditionalFormatting>
  <conditionalFormatting sqref="H125:H134">
    <cfRule type="expression" dxfId="37" priority="15">
      <formula>H125&lt;&gt;E125</formula>
    </cfRule>
  </conditionalFormatting>
  <conditionalFormatting sqref="H141:H147">
    <cfRule type="expression" dxfId="36" priority="5">
      <formula>H141&lt;&gt;E141</formula>
    </cfRule>
  </conditionalFormatting>
  <conditionalFormatting sqref="H166:H172">
    <cfRule type="expression" dxfId="35" priority="3">
      <formula>H166&lt;&gt;E166</formula>
    </cfRule>
  </conditionalFormatting>
  <conditionalFormatting sqref="H154:I154">
    <cfRule type="expression" dxfId="34" priority="1">
      <formula>H154&lt;&gt;G154</formula>
    </cfRule>
  </conditionalFormatting>
  <conditionalFormatting sqref="H154:I159">
    <cfRule type="expression" dxfId="33" priority="25">
      <formula>$H154&lt;&gt;$G154</formula>
    </cfRule>
  </conditionalFormatting>
  <conditionalFormatting sqref="H177:I183">
    <cfRule type="expression" dxfId="32" priority="23">
      <formula>$H177&lt;&gt;$G177</formula>
    </cfRule>
  </conditionalFormatting>
  <conditionalFormatting sqref="I98:I105">
    <cfRule type="expression" dxfId="31" priority="18">
      <formula>I98&lt;&gt;G98</formula>
    </cfRule>
  </conditionalFormatting>
  <conditionalFormatting sqref="I112:I118">
    <cfRule type="expression" dxfId="30" priority="16">
      <formula>I112&lt;&gt;G112</formula>
    </cfRule>
  </conditionalFormatting>
  <conditionalFormatting sqref="I125:I134">
    <cfRule type="expression" dxfId="29" priority="14">
      <formula>I125&lt;&gt;SUM(E125*F125)</formula>
    </cfRule>
  </conditionalFormatting>
  <conditionalFormatting sqref="I141:I147">
    <cfRule type="expression" dxfId="28" priority="4">
      <formula>I141&lt;&gt;SUM(E141*F141)</formula>
    </cfRule>
  </conditionalFormatting>
  <conditionalFormatting sqref="I166:I172">
    <cfRule type="expression" dxfId="27" priority="2">
      <formula>I166&lt;&gt;SUM(E166*F166)</formula>
    </cfRule>
  </conditionalFormatting>
  <conditionalFormatting sqref="J98:J106">
    <cfRule type="expression" dxfId="26" priority="13">
      <formula>J98&lt;&gt;""</formula>
    </cfRule>
  </conditionalFormatting>
  <conditionalFormatting sqref="J112:J119">
    <cfRule type="expression" dxfId="25" priority="12">
      <formula>J112&lt;&gt;""</formula>
    </cfRule>
  </conditionalFormatting>
  <conditionalFormatting sqref="J125:J135">
    <cfRule type="expression" dxfId="24" priority="11">
      <formula>J125&lt;&gt;""</formula>
    </cfRule>
  </conditionalFormatting>
  <conditionalFormatting sqref="J141:J148">
    <cfRule type="expression" dxfId="23" priority="10">
      <formula>J141&lt;&gt;""</formula>
    </cfRule>
  </conditionalFormatting>
  <conditionalFormatting sqref="J154:J160">
    <cfRule type="expression" dxfId="22" priority="9">
      <formula>J154&lt;&gt;""</formula>
    </cfRule>
  </conditionalFormatting>
  <conditionalFormatting sqref="J166:J173">
    <cfRule type="expression" dxfId="21" priority="8">
      <formula>J166&lt;&gt;""</formula>
    </cfRule>
  </conditionalFormatting>
  <conditionalFormatting sqref="J179:J184">
    <cfRule type="expression" dxfId="20" priority="6">
      <formula>J179&lt;&gt;""</formula>
    </cfRule>
  </conditionalFormatting>
  <dataValidations disablePrompts="1" count="5">
    <dataValidation type="list" allowBlank="1" showInputMessage="1" showErrorMessage="1" sqref="C166:C172 C141:C147 C154:C159 C98:C105 C112:C118 C125:C134 C177:C183" xr:uid="{7EFAC331-F452-4EC3-95B2-23C66FACDFB9}">
      <formula1>$C$83:$H$83</formula1>
    </dataValidation>
    <dataValidation type="list" allowBlank="1" showInputMessage="1" showErrorMessage="1" error="Input must be a number between 0 and 100" sqref="D190:D197" xr:uid="{BB035BDA-C836-4A0E-B216-7A360BB2884D}">
      <formula1>"Yes, No"</formula1>
    </dataValidation>
    <dataValidation type="list" allowBlank="1" showInputMessage="1" showErrorMessage="1" sqref="D191" xr:uid="{D8213578-7D61-4B79-9842-74323F7CDBFC}">
      <formula1>"6 Months, 12 Months"</formula1>
    </dataValidation>
    <dataValidation type="list" allowBlank="1" showInputMessage="1" showErrorMessage="1" sqref="C17:C26 C29:C31 C34:C39 C72:C79" xr:uid="{82C9741C-999F-4707-BE78-2153723C6D97}">
      <formula1>$D$3:$F$3</formula1>
    </dataValidation>
    <dataValidation type="list" errorStyle="information" allowBlank="1" showInputMessage="1" showErrorMessage="1" sqref="H190:I197" xr:uid="{F0A4973A-C182-4B00-A2AA-191E15FDEADB}">
      <formula1>$D$3:$E$3</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BDBE-7E8E-459B-B5CE-F683955E3CB4}">
  <sheetPr>
    <tabColor theme="5" tint="0.59999389629810485"/>
  </sheetPr>
  <dimension ref="A1:X201"/>
  <sheetViews>
    <sheetView showGridLines="0" tabSelected="1" zoomScaleNormal="100" workbookViewId="0">
      <selection activeCell="B4" sqref="B4:I4"/>
    </sheetView>
  </sheetViews>
  <sheetFormatPr defaultColWidth="9.109375" defaultRowHeight="14.4" x14ac:dyDescent="0.3"/>
  <cols>
    <col min="1" max="1" width="3.5546875" style="2" customWidth="1"/>
    <col min="2" max="2" width="40.6640625" style="2" customWidth="1"/>
    <col min="3" max="4" width="14.88671875" style="2" customWidth="1"/>
    <col min="5" max="5" width="15.6640625" style="2" bestFit="1" customWidth="1"/>
    <col min="6" max="8" width="14.88671875" style="2" customWidth="1"/>
    <col min="9" max="9" width="17.109375" style="2" customWidth="1"/>
    <col min="10" max="10" width="34.44140625" style="15" customWidth="1"/>
    <col min="11" max="11" width="17.109375" style="2" customWidth="1"/>
    <col min="12" max="12" width="18.5546875" style="2" customWidth="1"/>
    <col min="13" max="14" width="16" style="2" customWidth="1"/>
    <col min="15" max="15" width="11.33203125" style="2" customWidth="1"/>
    <col min="16" max="16" width="20.109375" style="2" customWidth="1"/>
    <col min="17" max="17" width="9.109375" style="2"/>
    <col min="18" max="18" width="12.109375" style="2" customWidth="1"/>
    <col min="19" max="16384" width="9.109375" style="2"/>
  </cols>
  <sheetData>
    <row r="1" spans="2:19" x14ac:dyDescent="0.3">
      <c r="J1" s="3"/>
      <c r="K1" s="4"/>
      <c r="L1" s="4"/>
      <c r="M1" s="4"/>
      <c r="N1" s="4"/>
      <c r="O1" s="4"/>
      <c r="P1" s="4"/>
    </row>
    <row r="2" spans="2:19" ht="15" customHeight="1" x14ac:dyDescent="0.3">
      <c r="B2" s="246" t="s">
        <v>119</v>
      </c>
      <c r="C2" s="246"/>
      <c r="D2" s="246"/>
      <c r="E2" s="246"/>
      <c r="F2" s="246"/>
      <c r="G2" s="246"/>
      <c r="H2" s="246"/>
      <c r="I2" s="246"/>
      <c r="J2" s="3"/>
    </row>
    <row r="3" spans="2:19" x14ac:dyDescent="0.3">
      <c r="B3" s="249" t="s">
        <v>161</v>
      </c>
      <c r="C3" s="249"/>
      <c r="D3" s="60" t="s">
        <v>162</v>
      </c>
      <c r="E3" s="60" t="s">
        <v>163</v>
      </c>
      <c r="F3" s="60" t="s">
        <v>164</v>
      </c>
      <c r="G3"/>
      <c r="H3"/>
      <c r="I3"/>
      <c r="J3" s="3"/>
    </row>
    <row r="4" spans="2:19" ht="90.75" customHeight="1" x14ac:dyDescent="0.3">
      <c r="B4" s="250" t="s">
        <v>260</v>
      </c>
      <c r="C4" s="250"/>
      <c r="D4" s="250"/>
      <c r="E4" s="250"/>
      <c r="F4" s="250"/>
      <c r="G4" s="250"/>
      <c r="H4" s="250"/>
      <c r="I4" s="250"/>
      <c r="J4" s="3"/>
    </row>
    <row r="5" spans="2:19" ht="18.75" customHeight="1" x14ac:dyDescent="0.3">
      <c r="B5" s="200" t="s">
        <v>84</v>
      </c>
      <c r="C5" s="200"/>
      <c r="D5" s="200"/>
      <c r="E5" s="200"/>
      <c r="F5" s="200"/>
      <c r="G5" s="200"/>
      <c r="H5" s="201"/>
      <c r="I5" s="201"/>
      <c r="J5" s="3"/>
    </row>
    <row r="6" spans="2:19" ht="15.75" customHeight="1" x14ac:dyDescent="0.3">
      <c r="B6" s="61" t="s">
        <v>28</v>
      </c>
      <c r="C6" s="247"/>
      <c r="D6" s="247"/>
      <c r="E6" s="247"/>
      <c r="F6" s="247"/>
      <c r="G6" s="247"/>
      <c r="H6" s="247"/>
      <c r="I6" s="247"/>
      <c r="J6" s="3"/>
    </row>
    <row r="7" spans="2:19" ht="15.6" x14ac:dyDescent="0.3">
      <c r="B7" s="61" t="s">
        <v>13</v>
      </c>
      <c r="C7" s="247"/>
      <c r="D7" s="247"/>
      <c r="E7" s="247"/>
      <c r="F7" s="247"/>
      <c r="G7" s="247"/>
      <c r="H7" s="247"/>
      <c r="I7" s="247"/>
      <c r="J7" s="3"/>
    </row>
    <row r="8" spans="2:19" ht="32.25" customHeight="1" x14ac:dyDescent="0.3">
      <c r="B8" s="61" t="s">
        <v>14</v>
      </c>
      <c r="C8" s="138">
        <f>I91</f>
        <v>0</v>
      </c>
      <c r="D8" s="266" t="s">
        <v>255</v>
      </c>
      <c r="E8" s="187"/>
      <c r="F8" s="187"/>
      <c r="G8" s="6"/>
      <c r="H8" s="6"/>
      <c r="I8" s="6"/>
      <c r="J8" s="3"/>
      <c r="S8" s="4"/>
    </row>
    <row r="9" spans="2:19" ht="15.6" x14ac:dyDescent="0.3">
      <c r="B9" s="62" t="s">
        <v>33</v>
      </c>
      <c r="C9" s="7" t="s">
        <v>34</v>
      </c>
      <c r="D9" s="8" t="s">
        <v>120</v>
      </c>
      <c r="E9" s="8" t="s">
        <v>35</v>
      </c>
      <c r="F9" s="8" t="s">
        <v>36</v>
      </c>
      <c r="G9" s="6"/>
      <c r="H9" s="6"/>
      <c r="I9" s="6"/>
      <c r="J9" s="3"/>
      <c r="S9" s="4"/>
    </row>
    <row r="10" spans="2:19" ht="15.6" x14ac:dyDescent="0.3">
      <c r="B10" s="62" t="s">
        <v>187</v>
      </c>
      <c r="C10" s="7" t="s">
        <v>34</v>
      </c>
      <c r="D10" s="9" t="s">
        <v>120</v>
      </c>
      <c r="E10" s="9" t="s">
        <v>35</v>
      </c>
      <c r="F10" s="9" t="s">
        <v>36</v>
      </c>
      <c r="G10" s="6"/>
      <c r="H10" s="6"/>
      <c r="I10" s="6"/>
      <c r="J10" s="3"/>
      <c r="S10" s="4"/>
    </row>
    <row r="11" spans="2:19" x14ac:dyDescent="0.3">
      <c r="B11" s="10"/>
      <c r="C11" s="11"/>
      <c r="J11" s="3"/>
      <c r="S11" s="4"/>
    </row>
    <row r="12" spans="2:19" ht="18" x14ac:dyDescent="0.3">
      <c r="B12" s="200" t="s">
        <v>83</v>
      </c>
      <c r="C12" s="200"/>
      <c r="D12" s="200"/>
      <c r="E12" s="200"/>
      <c r="F12" s="200"/>
      <c r="G12" s="200"/>
      <c r="H12" s="201"/>
      <c r="I12" s="201"/>
      <c r="J12" s="3"/>
      <c r="S12" s="4"/>
    </row>
    <row r="13" spans="2:19" ht="88.5" customHeight="1" x14ac:dyDescent="0.3">
      <c r="B13" s="63" t="s">
        <v>38</v>
      </c>
      <c r="C13" s="189"/>
      <c r="D13" s="226"/>
      <c r="E13" s="226"/>
      <c r="F13" s="226"/>
      <c r="G13" s="226"/>
      <c r="H13" s="226"/>
      <c r="I13" s="226"/>
      <c r="J13" s="3"/>
      <c r="S13" s="4"/>
    </row>
    <row r="14" spans="2:19" ht="15.75" customHeight="1" x14ac:dyDescent="0.3">
      <c r="B14" s="62" t="s">
        <v>39</v>
      </c>
      <c r="C14" s="216"/>
      <c r="D14" s="217"/>
      <c r="E14" s="217"/>
      <c r="F14" s="217"/>
      <c r="G14" s="217"/>
      <c r="H14" s="217"/>
      <c r="I14" s="217"/>
      <c r="J14" s="3"/>
      <c r="S14" s="4"/>
    </row>
    <row r="15" spans="2:19" x14ac:dyDescent="0.3">
      <c r="J15" s="3"/>
      <c r="S15" s="4"/>
    </row>
    <row r="16" spans="2:19" ht="18.75" customHeight="1" x14ac:dyDescent="0.3">
      <c r="B16" s="200" t="s">
        <v>85</v>
      </c>
      <c r="C16" s="200"/>
      <c r="D16" s="200"/>
      <c r="E16" s="200"/>
      <c r="F16" s="200"/>
      <c r="G16" s="200"/>
      <c r="H16" s="201"/>
      <c r="I16" s="201"/>
      <c r="J16" s="3"/>
      <c r="S16" s="4"/>
    </row>
    <row r="17" spans="2:19" ht="30.75" customHeight="1" x14ac:dyDescent="0.3">
      <c r="B17" s="63" t="s">
        <v>41</v>
      </c>
      <c r="C17" s="14"/>
      <c r="D17" s="226"/>
      <c r="E17" s="226"/>
      <c r="F17" s="226"/>
      <c r="G17" s="226"/>
      <c r="H17" s="226"/>
      <c r="I17" s="226"/>
      <c r="J17" s="3"/>
      <c r="S17" s="4"/>
    </row>
    <row r="18" spans="2:19" ht="15.75" customHeight="1" x14ac:dyDescent="0.3">
      <c r="B18" s="63" t="s">
        <v>192</v>
      </c>
      <c r="C18" s="14"/>
      <c r="D18" s="227"/>
      <c r="E18" s="228"/>
      <c r="F18" s="228"/>
      <c r="G18" s="228"/>
      <c r="H18" s="228"/>
      <c r="I18" s="229"/>
      <c r="J18" s="3"/>
      <c r="S18" s="4"/>
    </row>
    <row r="19" spans="2:19" ht="15.75" customHeight="1" x14ac:dyDescent="0.3">
      <c r="B19" s="63" t="s">
        <v>42</v>
      </c>
      <c r="C19" s="14"/>
      <c r="D19" s="226"/>
      <c r="E19" s="226"/>
      <c r="F19" s="226"/>
      <c r="G19" s="226"/>
      <c r="H19" s="226"/>
      <c r="I19" s="226"/>
      <c r="J19" s="3"/>
      <c r="S19" s="4"/>
    </row>
    <row r="20" spans="2:19" ht="20.25" customHeight="1" x14ac:dyDescent="0.3">
      <c r="B20" s="63" t="s">
        <v>43</v>
      </c>
      <c r="C20" s="14"/>
      <c r="D20" s="226"/>
      <c r="E20" s="226"/>
      <c r="F20" s="226"/>
      <c r="G20" s="226"/>
      <c r="H20" s="226"/>
      <c r="I20" s="226"/>
      <c r="J20" s="3"/>
      <c r="S20" s="4"/>
    </row>
    <row r="21" spans="2:19" ht="15.75" customHeight="1" x14ac:dyDescent="0.3">
      <c r="B21" s="63" t="s">
        <v>44</v>
      </c>
      <c r="C21" s="14"/>
      <c r="D21" s="226"/>
      <c r="E21" s="226"/>
      <c r="F21" s="226"/>
      <c r="G21" s="226"/>
      <c r="H21" s="226"/>
      <c r="I21" s="226"/>
      <c r="J21" s="3"/>
      <c r="S21" s="4"/>
    </row>
    <row r="22" spans="2:19" ht="17.25" customHeight="1" x14ac:dyDescent="0.3">
      <c r="B22" s="63" t="s">
        <v>45</v>
      </c>
      <c r="C22" s="14"/>
      <c r="D22" s="226"/>
      <c r="E22" s="226"/>
      <c r="F22" s="226"/>
      <c r="G22" s="226"/>
      <c r="H22" s="226"/>
      <c r="I22" s="226"/>
      <c r="S22" s="4"/>
    </row>
    <row r="23" spans="2:19" ht="15.75" customHeight="1" x14ac:dyDescent="0.3">
      <c r="B23" s="63" t="s">
        <v>46</v>
      </c>
      <c r="C23" s="14"/>
      <c r="D23" s="189"/>
      <c r="E23" s="189"/>
      <c r="F23" s="189"/>
      <c r="G23" s="189"/>
      <c r="H23" s="189"/>
      <c r="I23" s="189"/>
      <c r="J23" s="3"/>
      <c r="S23" s="4"/>
    </row>
    <row r="24" spans="2:19" ht="15" customHeight="1" x14ac:dyDescent="0.3">
      <c r="B24" s="63" t="s">
        <v>47</v>
      </c>
      <c r="C24" s="14"/>
      <c r="D24" s="189"/>
      <c r="E24" s="189"/>
      <c r="F24" s="189"/>
      <c r="G24" s="189"/>
      <c r="H24" s="189"/>
      <c r="I24" s="189"/>
      <c r="J24" s="16"/>
      <c r="S24" s="4"/>
    </row>
    <row r="25" spans="2:19" ht="15" customHeight="1" x14ac:dyDescent="0.3">
      <c r="B25" s="63" t="s">
        <v>48</v>
      </c>
      <c r="C25" s="14"/>
      <c r="D25" s="189"/>
      <c r="E25" s="189"/>
      <c r="F25" s="189"/>
      <c r="G25" s="189"/>
      <c r="H25" s="189"/>
      <c r="I25" s="189"/>
      <c r="J25" s="16"/>
      <c r="S25" s="4"/>
    </row>
    <row r="26" spans="2:19" ht="15" customHeight="1" x14ac:dyDescent="0.3">
      <c r="B26" s="63" t="s">
        <v>49</v>
      </c>
      <c r="C26" s="14"/>
      <c r="D26" s="189"/>
      <c r="E26" s="189"/>
      <c r="F26" s="189"/>
      <c r="G26" s="189"/>
      <c r="H26" s="189"/>
      <c r="I26" s="189"/>
      <c r="J26" s="16"/>
      <c r="S26" s="4"/>
    </row>
    <row r="27" spans="2:19" ht="15" customHeight="1" x14ac:dyDescent="0.3">
      <c r="B27" s="17"/>
      <c r="C27" s="18"/>
      <c r="D27" s="19"/>
      <c r="E27" s="19"/>
      <c r="F27" s="19"/>
      <c r="G27" s="19"/>
      <c r="H27" s="19"/>
      <c r="I27" s="19"/>
      <c r="J27" s="16"/>
      <c r="S27" s="4"/>
    </row>
    <row r="28" spans="2:19" ht="18" x14ac:dyDescent="0.3">
      <c r="B28" s="200" t="s">
        <v>86</v>
      </c>
      <c r="C28" s="200"/>
      <c r="D28" s="200"/>
      <c r="E28" s="200"/>
      <c r="F28" s="200"/>
      <c r="G28" s="200"/>
      <c r="H28" s="201"/>
      <c r="I28" s="201"/>
      <c r="J28" s="3"/>
      <c r="S28" s="4"/>
    </row>
    <row r="29" spans="2:19" ht="32.25" customHeight="1" x14ac:dyDescent="0.3">
      <c r="B29" s="63" t="s">
        <v>58</v>
      </c>
      <c r="C29" s="14"/>
      <c r="D29" s="189"/>
      <c r="E29" s="189"/>
      <c r="F29" s="189"/>
      <c r="G29" s="189"/>
      <c r="H29" s="189"/>
      <c r="I29" s="189"/>
      <c r="S29" s="4"/>
    </row>
    <row r="30" spans="2:19" ht="49.5" customHeight="1" x14ac:dyDescent="0.3">
      <c r="B30" s="63" t="s">
        <v>59</v>
      </c>
      <c r="C30" s="14"/>
      <c r="D30" s="189"/>
      <c r="E30" s="189"/>
      <c r="F30" s="189"/>
      <c r="G30" s="189"/>
      <c r="H30" s="189"/>
      <c r="I30" s="189"/>
      <c r="S30" s="4"/>
    </row>
    <row r="31" spans="2:19" ht="35.25" customHeight="1" x14ac:dyDescent="0.3">
      <c r="B31" s="63" t="s">
        <v>61</v>
      </c>
      <c r="C31" s="14"/>
      <c r="D31" s="189"/>
      <c r="E31" s="189"/>
      <c r="F31" s="189"/>
      <c r="G31" s="189"/>
      <c r="H31" s="189"/>
      <c r="I31" s="189"/>
      <c r="S31" s="4"/>
    </row>
    <row r="32" spans="2:19" ht="15.6" x14ac:dyDescent="0.3">
      <c r="B32" s="17"/>
      <c r="D32" s="19"/>
      <c r="E32" s="19"/>
      <c r="F32" s="19"/>
      <c r="G32" s="19"/>
      <c r="H32" s="19"/>
      <c r="I32" s="19"/>
      <c r="S32" s="4"/>
    </row>
    <row r="33" spans="2:19" ht="50.1" customHeight="1" x14ac:dyDescent="0.3">
      <c r="B33" s="200" t="s">
        <v>92</v>
      </c>
      <c r="C33" s="200"/>
      <c r="D33" s="200"/>
      <c r="E33" s="200"/>
      <c r="F33" s="200"/>
      <c r="G33" s="200"/>
      <c r="H33" s="201"/>
      <c r="I33" s="201"/>
      <c r="S33" s="4"/>
    </row>
    <row r="34" spans="2:19" ht="15.75" customHeight="1" x14ac:dyDescent="0.3">
      <c r="B34" s="63" t="s">
        <v>64</v>
      </c>
      <c r="C34" s="14"/>
      <c r="D34" s="189"/>
      <c r="E34" s="189"/>
      <c r="F34" s="189"/>
      <c r="G34" s="189"/>
      <c r="H34" s="189"/>
      <c r="I34" s="189"/>
      <c r="S34" s="4"/>
    </row>
    <row r="35" spans="2:19" ht="15.75" customHeight="1" x14ac:dyDescent="0.3">
      <c r="B35" s="63" t="s">
        <v>65</v>
      </c>
      <c r="C35" s="14"/>
      <c r="D35" s="189"/>
      <c r="E35" s="189"/>
      <c r="F35" s="189"/>
      <c r="G35" s="189"/>
      <c r="H35" s="189"/>
      <c r="I35" s="189"/>
      <c r="S35" s="4"/>
    </row>
    <row r="36" spans="2:19" ht="15.75" customHeight="1" x14ac:dyDescent="0.3">
      <c r="B36" s="63" t="s">
        <v>66</v>
      </c>
      <c r="C36" s="14"/>
      <c r="D36" s="189"/>
      <c r="E36" s="189"/>
      <c r="F36" s="189"/>
      <c r="G36" s="189"/>
      <c r="H36" s="189"/>
      <c r="I36" s="189"/>
      <c r="S36" s="4"/>
    </row>
    <row r="37" spans="2:19" ht="15.75" customHeight="1" x14ac:dyDescent="0.3">
      <c r="B37" s="12" t="s">
        <v>252</v>
      </c>
      <c r="C37" s="14"/>
      <c r="D37" s="189"/>
      <c r="E37" s="189"/>
      <c r="F37" s="189"/>
      <c r="G37" s="189"/>
      <c r="H37" s="189"/>
      <c r="I37" s="189"/>
      <c r="S37" s="4"/>
    </row>
    <row r="38" spans="2:19" ht="15.75" customHeight="1" x14ac:dyDescent="0.3">
      <c r="B38" s="12" t="s">
        <v>252</v>
      </c>
      <c r="C38" s="14"/>
      <c r="D38" s="189"/>
      <c r="E38" s="189"/>
      <c r="F38" s="189"/>
      <c r="G38" s="189"/>
      <c r="H38" s="189"/>
      <c r="I38" s="189"/>
      <c r="S38" s="4"/>
    </row>
    <row r="39" spans="2:19" ht="15.75" customHeight="1" x14ac:dyDescent="0.3">
      <c r="B39" s="17"/>
      <c r="C39" s="18"/>
      <c r="D39" s="19"/>
      <c r="E39" s="19"/>
      <c r="F39" s="19"/>
      <c r="G39" s="19"/>
      <c r="H39" s="19"/>
      <c r="I39" s="19"/>
      <c r="S39" s="4"/>
    </row>
    <row r="40" spans="2:19" ht="15.75" customHeight="1" x14ac:dyDescent="0.3">
      <c r="B40" s="200" t="s">
        <v>188</v>
      </c>
      <c r="C40" s="200"/>
      <c r="D40" s="200"/>
      <c r="E40" s="200"/>
      <c r="F40" s="200"/>
      <c r="G40" s="200"/>
      <c r="H40" s="201"/>
      <c r="I40" s="201"/>
      <c r="S40" s="4"/>
    </row>
    <row r="41" spans="2:19" ht="15" customHeight="1" x14ac:dyDescent="0.3">
      <c r="B41" s="212" t="s">
        <v>88</v>
      </c>
      <c r="C41" s="213"/>
      <c r="D41" s="212" t="s">
        <v>89</v>
      </c>
      <c r="E41" s="214"/>
      <c r="F41" s="214"/>
      <c r="G41" s="214"/>
      <c r="H41" s="214"/>
      <c r="I41" s="214"/>
      <c r="S41" s="4"/>
    </row>
    <row r="42" spans="2:19" ht="15" customHeight="1" x14ac:dyDescent="0.3">
      <c r="B42" s="215" t="s">
        <v>90</v>
      </c>
      <c r="C42" s="216"/>
      <c r="D42" s="215" t="s">
        <v>91</v>
      </c>
      <c r="E42" s="217"/>
      <c r="F42" s="217"/>
      <c r="G42" s="217"/>
      <c r="H42" s="217"/>
      <c r="I42" s="217"/>
      <c r="S42" s="4"/>
    </row>
    <row r="43" spans="2:19" ht="15" customHeight="1" x14ac:dyDescent="0.3">
      <c r="B43" s="215" t="s">
        <v>90</v>
      </c>
      <c r="C43" s="216"/>
      <c r="D43" s="215" t="s">
        <v>91</v>
      </c>
      <c r="E43" s="217"/>
      <c r="F43" s="217"/>
      <c r="G43" s="217"/>
      <c r="H43" s="217"/>
      <c r="I43" s="217"/>
      <c r="S43" s="4"/>
    </row>
    <row r="44" spans="2:19" ht="15" customHeight="1" x14ac:dyDescent="0.3">
      <c r="B44" s="215" t="s">
        <v>90</v>
      </c>
      <c r="C44" s="216"/>
      <c r="D44" s="215" t="s">
        <v>91</v>
      </c>
      <c r="E44" s="217"/>
      <c r="F44" s="217"/>
      <c r="G44" s="217"/>
      <c r="H44" s="217"/>
      <c r="I44" s="217"/>
      <c r="S44" s="4"/>
    </row>
    <row r="45" spans="2:19" ht="15" customHeight="1" x14ac:dyDescent="0.3">
      <c r="B45" s="215" t="s">
        <v>90</v>
      </c>
      <c r="C45" s="216"/>
      <c r="D45" s="215" t="s">
        <v>91</v>
      </c>
      <c r="E45" s="217"/>
      <c r="F45" s="217"/>
      <c r="G45" s="217"/>
      <c r="H45" s="217"/>
      <c r="I45" s="217"/>
      <c r="J45" s="21"/>
      <c r="S45" s="4"/>
    </row>
    <row r="46" spans="2:19" ht="15" customHeight="1" x14ac:dyDescent="0.3">
      <c r="B46" s="22"/>
      <c r="C46" s="23"/>
      <c r="D46" s="22"/>
      <c r="E46" s="6"/>
      <c r="F46" s="6"/>
      <c r="G46" s="6"/>
      <c r="H46" s="6"/>
      <c r="I46" s="6"/>
      <c r="J46" s="21"/>
      <c r="S46" s="4"/>
    </row>
    <row r="47" spans="2:19" ht="56.25" customHeight="1" x14ac:dyDescent="0.3">
      <c r="B47" s="218" t="s">
        <v>189</v>
      </c>
      <c r="C47" s="239"/>
      <c r="D47" s="239"/>
      <c r="E47" s="239"/>
      <c r="F47" s="239"/>
      <c r="G47" s="239"/>
      <c r="H47" s="239"/>
      <c r="I47" s="239"/>
    </row>
    <row r="48" spans="2:19" ht="50.1" customHeight="1" x14ac:dyDescent="0.3">
      <c r="B48" s="79" t="s">
        <v>186</v>
      </c>
      <c r="C48" s="79" t="s">
        <v>100</v>
      </c>
      <c r="D48" s="79" t="s">
        <v>101</v>
      </c>
      <c r="E48" s="79" t="s">
        <v>102</v>
      </c>
      <c r="F48" s="79" t="s">
        <v>105</v>
      </c>
      <c r="G48" s="79" t="s">
        <v>106</v>
      </c>
      <c r="H48" s="79" t="s">
        <v>98</v>
      </c>
      <c r="I48" s="79" t="s">
        <v>99</v>
      </c>
      <c r="J48" s="24"/>
      <c r="K48" s="24"/>
      <c r="L48" s="24"/>
    </row>
    <row r="49" spans="2:19" ht="16.8" x14ac:dyDescent="0.3">
      <c r="B49" s="20"/>
      <c r="C49" s="20"/>
      <c r="D49" s="20"/>
      <c r="E49" s="20"/>
      <c r="F49" s="20"/>
      <c r="G49" s="20"/>
      <c r="H49" s="25"/>
      <c r="I49" s="25"/>
      <c r="J49" s="22"/>
      <c r="K49" s="26"/>
      <c r="L49" s="26"/>
    </row>
    <row r="50" spans="2:19" ht="16.8" x14ac:dyDescent="0.3">
      <c r="B50" s="20"/>
      <c r="C50" s="20"/>
      <c r="D50" s="20"/>
      <c r="E50" s="20"/>
      <c r="F50" s="20"/>
      <c r="G50" s="20"/>
      <c r="H50" s="25"/>
      <c r="I50" s="25"/>
      <c r="J50" s="22"/>
      <c r="K50" s="26"/>
      <c r="L50" s="26"/>
    </row>
    <row r="51" spans="2:19" ht="16.8" x14ac:dyDescent="0.3">
      <c r="B51" s="20"/>
      <c r="C51" s="20"/>
      <c r="D51" s="20"/>
      <c r="E51" s="20"/>
      <c r="F51" s="20"/>
      <c r="G51" s="20"/>
      <c r="H51" s="25"/>
      <c r="I51" s="25"/>
      <c r="J51" s="22"/>
      <c r="K51" s="26"/>
      <c r="L51" s="26"/>
    </row>
    <row r="52" spans="2:19" ht="16.8" x14ac:dyDescent="0.3">
      <c r="B52" s="20"/>
      <c r="C52" s="25"/>
      <c r="D52" s="25"/>
      <c r="E52" s="20"/>
      <c r="F52" s="20"/>
      <c r="G52" s="20"/>
      <c r="H52" s="20"/>
      <c r="I52" s="20"/>
    </row>
    <row r="53" spans="2:19" ht="16.8" x14ac:dyDescent="0.3">
      <c r="B53" s="20"/>
      <c r="C53" s="25"/>
      <c r="D53" s="25"/>
      <c r="E53" s="20"/>
      <c r="F53" s="20"/>
      <c r="G53" s="20"/>
      <c r="H53" s="20"/>
      <c r="I53" s="20"/>
    </row>
    <row r="54" spans="2:19" ht="16.8" x14ac:dyDescent="0.3">
      <c r="B54" s="20"/>
      <c r="C54" s="25"/>
      <c r="D54" s="25"/>
      <c r="E54" s="20"/>
      <c r="F54" s="20"/>
      <c r="G54" s="20"/>
      <c r="H54" s="20"/>
      <c r="I54" s="20"/>
    </row>
    <row r="55" spans="2:19" ht="16.8" x14ac:dyDescent="0.3">
      <c r="B55" s="20"/>
      <c r="C55" s="25"/>
      <c r="D55" s="25"/>
      <c r="E55" s="20"/>
      <c r="F55" s="20"/>
      <c r="G55" s="20"/>
      <c r="H55" s="20"/>
      <c r="I55" s="20"/>
    </row>
    <row r="56" spans="2:19" ht="22.5" customHeight="1" x14ac:dyDescent="0.3">
      <c r="S56" s="4"/>
    </row>
    <row r="57" spans="2:19" ht="15" customHeight="1" x14ac:dyDescent="0.3">
      <c r="B57" s="218" t="s">
        <v>237</v>
      </c>
      <c r="C57" s="219"/>
      <c r="D57" s="219"/>
      <c r="E57" s="219"/>
      <c r="F57" s="219"/>
      <c r="G57" s="219"/>
      <c r="H57" s="219"/>
      <c r="I57" s="219"/>
      <c r="S57" s="4"/>
    </row>
    <row r="58" spans="2:19" ht="26.25" customHeight="1" x14ac:dyDescent="0.3">
      <c r="B58" s="243" t="s">
        <v>175</v>
      </c>
      <c r="C58" s="244"/>
      <c r="D58" s="244"/>
      <c r="E58" s="244"/>
      <c r="F58" s="244"/>
      <c r="G58" s="244"/>
      <c r="H58" s="244"/>
      <c r="I58" s="245"/>
      <c r="S58" s="4"/>
    </row>
    <row r="59" spans="2:19" ht="16.5" customHeight="1" x14ac:dyDescent="0.3">
      <c r="B59" s="75" t="s">
        <v>234</v>
      </c>
      <c r="C59" s="220" t="s">
        <v>95</v>
      </c>
      <c r="D59" s="221"/>
      <c r="E59" s="221"/>
      <c r="F59" s="222" t="s">
        <v>93</v>
      </c>
      <c r="G59" s="223"/>
      <c r="H59" s="224" t="s">
        <v>94</v>
      </c>
      <c r="I59" s="225"/>
      <c r="J59" s="267" t="s">
        <v>261</v>
      </c>
      <c r="K59" s="268"/>
      <c r="S59" s="4"/>
    </row>
    <row r="60" spans="2:19" ht="46.8" x14ac:dyDescent="0.3">
      <c r="B60" s="76" t="s">
        <v>198</v>
      </c>
      <c r="C60" s="186" t="s">
        <v>230</v>
      </c>
      <c r="D60" s="187"/>
      <c r="E60" s="187"/>
      <c r="F60" s="188"/>
      <c r="G60" s="189"/>
      <c r="H60" s="188"/>
      <c r="I60" s="189"/>
      <c r="J60" s="188"/>
      <c r="K60" s="189"/>
      <c r="S60" s="4"/>
    </row>
    <row r="61" spans="2:19" ht="46.8" x14ac:dyDescent="0.3">
      <c r="B61" s="76" t="s">
        <v>197</v>
      </c>
      <c r="C61" s="186" t="s">
        <v>227</v>
      </c>
      <c r="D61" s="187"/>
      <c r="E61" s="187"/>
      <c r="F61" s="188"/>
      <c r="G61" s="189"/>
      <c r="H61" s="188"/>
      <c r="I61" s="189"/>
      <c r="J61" s="188"/>
      <c r="K61" s="189"/>
      <c r="S61" s="4"/>
    </row>
    <row r="62" spans="2:19" ht="47.25" customHeight="1" x14ac:dyDescent="0.3">
      <c r="B62" s="76" t="s">
        <v>196</v>
      </c>
      <c r="C62" s="186" t="s">
        <v>195</v>
      </c>
      <c r="D62" s="187"/>
      <c r="E62" s="187"/>
      <c r="F62" s="188"/>
      <c r="G62" s="189"/>
      <c r="H62" s="188"/>
      <c r="I62" s="189"/>
      <c r="J62" s="188"/>
      <c r="K62" s="189"/>
      <c r="S62" s="4"/>
    </row>
    <row r="63" spans="2:19" ht="100.5" customHeight="1" x14ac:dyDescent="0.3">
      <c r="B63" s="77" t="s">
        <v>205</v>
      </c>
      <c r="C63" s="186" t="s">
        <v>206</v>
      </c>
      <c r="D63" s="187"/>
      <c r="E63" s="187"/>
      <c r="F63" s="188"/>
      <c r="G63" s="189"/>
      <c r="H63" s="188"/>
      <c r="I63" s="189"/>
      <c r="J63" s="188"/>
      <c r="K63" s="189"/>
      <c r="S63" s="4"/>
    </row>
    <row r="64" spans="2:19" ht="66" customHeight="1" x14ac:dyDescent="0.3">
      <c r="B64" s="77" t="s">
        <v>204</v>
      </c>
      <c r="C64" s="186" t="s">
        <v>207</v>
      </c>
      <c r="D64" s="187"/>
      <c r="E64" s="187"/>
      <c r="F64" s="188"/>
      <c r="G64" s="189"/>
      <c r="H64" s="188"/>
      <c r="I64" s="189"/>
      <c r="J64" s="188"/>
      <c r="K64" s="189"/>
      <c r="S64" s="4"/>
    </row>
    <row r="65" spans="2:24" ht="50.4" x14ac:dyDescent="0.3">
      <c r="B65" s="77" t="s">
        <v>201</v>
      </c>
      <c r="C65" s="186" t="s">
        <v>208</v>
      </c>
      <c r="D65" s="187"/>
      <c r="E65" s="187"/>
      <c r="F65" s="188"/>
      <c r="G65" s="189"/>
      <c r="H65" s="188"/>
      <c r="I65" s="189"/>
      <c r="J65" s="188"/>
      <c r="K65" s="189"/>
      <c r="S65" s="4"/>
    </row>
    <row r="66" spans="2:24" ht="84" x14ac:dyDescent="0.3">
      <c r="B66" s="78" t="s">
        <v>202</v>
      </c>
      <c r="C66" s="186" t="s">
        <v>199</v>
      </c>
      <c r="D66" s="187"/>
      <c r="E66" s="187"/>
      <c r="F66" s="188"/>
      <c r="G66" s="189"/>
      <c r="H66" s="188"/>
      <c r="I66" s="189"/>
      <c r="J66" s="188"/>
      <c r="K66" s="189"/>
      <c r="S66" s="4"/>
    </row>
    <row r="67" spans="2:24" ht="81" customHeight="1" x14ac:dyDescent="0.3">
      <c r="B67" s="78" t="s">
        <v>200</v>
      </c>
      <c r="C67" s="186" t="s">
        <v>220</v>
      </c>
      <c r="D67" s="187"/>
      <c r="E67" s="187"/>
      <c r="F67" s="188"/>
      <c r="G67" s="189"/>
      <c r="H67" s="188"/>
      <c r="I67" s="189"/>
      <c r="J67" s="188"/>
      <c r="K67" s="189"/>
      <c r="S67" s="4"/>
    </row>
    <row r="68" spans="2:24" ht="86.25" customHeight="1" x14ac:dyDescent="0.3">
      <c r="B68" s="78" t="s">
        <v>203</v>
      </c>
      <c r="C68" s="186" t="s">
        <v>222</v>
      </c>
      <c r="D68" s="187"/>
      <c r="E68" s="187"/>
      <c r="F68" s="188"/>
      <c r="G68" s="189"/>
      <c r="H68" s="188"/>
      <c r="I68" s="189"/>
      <c r="J68" s="188"/>
      <c r="K68" s="189"/>
      <c r="S68" s="4"/>
    </row>
    <row r="69" spans="2:24" ht="137.25" customHeight="1" x14ac:dyDescent="0.3">
      <c r="B69" s="78" t="s">
        <v>221</v>
      </c>
      <c r="C69" s="186" t="s">
        <v>217</v>
      </c>
      <c r="D69" s="187"/>
      <c r="E69" s="187"/>
      <c r="F69" s="188"/>
      <c r="G69" s="189"/>
      <c r="H69" s="188"/>
      <c r="I69" s="189"/>
      <c r="J69" s="188"/>
      <c r="K69" s="189"/>
      <c r="S69" s="4"/>
    </row>
    <row r="70" spans="2:24" x14ac:dyDescent="0.3">
      <c r="B70" s="27"/>
      <c r="C70" s="27"/>
      <c r="D70" s="27"/>
      <c r="E70" s="27"/>
      <c r="F70" s="27"/>
      <c r="G70" s="27"/>
      <c r="S70" s="4"/>
    </row>
    <row r="71" spans="2:24" ht="50.1" customHeight="1" x14ac:dyDescent="0.3">
      <c r="B71" s="218" t="s">
        <v>238</v>
      </c>
      <c r="C71" s="248"/>
      <c r="D71" s="248"/>
      <c r="E71" s="248"/>
      <c r="F71" s="248"/>
      <c r="G71" s="248"/>
      <c r="H71" s="248"/>
      <c r="I71" s="248"/>
      <c r="S71" s="4"/>
    </row>
    <row r="72" spans="2:24" ht="16.5" customHeight="1" x14ac:dyDescent="0.3">
      <c r="B72" s="81" t="s">
        <v>70</v>
      </c>
      <c r="C72" s="14"/>
      <c r="D72" s="236"/>
      <c r="E72" s="237"/>
      <c r="F72" s="237"/>
      <c r="G72" s="237"/>
      <c r="H72" s="237"/>
      <c r="I72" s="238"/>
      <c r="S72" s="4"/>
    </row>
    <row r="73" spans="2:24" ht="16.5" customHeight="1" x14ac:dyDescent="0.3">
      <c r="B73" s="81" t="s">
        <v>71</v>
      </c>
      <c r="C73" s="14"/>
      <c r="D73" s="236"/>
      <c r="E73" s="237"/>
      <c r="F73" s="237"/>
      <c r="G73" s="237"/>
      <c r="H73" s="237"/>
      <c r="I73" s="238"/>
      <c r="S73" s="4"/>
    </row>
    <row r="74" spans="2:24" ht="16.5" customHeight="1" x14ac:dyDescent="0.3">
      <c r="B74" s="81" t="s">
        <v>72</v>
      </c>
      <c r="C74" s="14"/>
      <c r="D74" s="236"/>
      <c r="E74" s="237"/>
      <c r="F74" s="237"/>
      <c r="G74" s="237"/>
      <c r="H74" s="237"/>
      <c r="I74" s="238"/>
      <c r="S74" s="4"/>
    </row>
    <row r="75" spans="2:24" ht="16.5" customHeight="1" x14ac:dyDescent="0.3">
      <c r="B75" s="81" t="s">
        <v>73</v>
      </c>
      <c r="C75" s="14"/>
      <c r="D75" s="236"/>
      <c r="E75" s="237"/>
      <c r="F75" s="237"/>
      <c r="G75" s="237"/>
      <c r="H75" s="237"/>
      <c r="I75" s="238"/>
      <c r="S75" s="4"/>
    </row>
    <row r="76" spans="2:24" ht="17.25" customHeight="1" thickBot="1" x14ac:dyDescent="0.35">
      <c r="B76" s="81" t="s">
        <v>74</v>
      </c>
      <c r="C76" s="14"/>
      <c r="D76" s="236"/>
      <c r="E76" s="237"/>
      <c r="F76" s="237"/>
      <c r="G76" s="237"/>
      <c r="H76" s="237"/>
      <c r="I76" s="238"/>
      <c r="S76" s="4"/>
    </row>
    <row r="77" spans="2:24" ht="18" customHeight="1" thickTop="1" thickBot="1" x14ac:dyDescent="0.35">
      <c r="B77" s="81" t="s">
        <v>75</v>
      </c>
      <c r="C77" s="14"/>
      <c r="D77" s="236"/>
      <c r="E77" s="237"/>
      <c r="F77" s="237"/>
      <c r="G77" s="237"/>
      <c r="H77" s="237"/>
      <c r="I77" s="238"/>
      <c r="S77" s="4"/>
      <c r="T77" s="230" t="s">
        <v>22</v>
      </c>
      <c r="U77" s="231"/>
      <c r="V77" s="28">
        <f>SUM(M72:M77)</f>
        <v>0</v>
      </c>
      <c r="W77" s="29">
        <f>SUM(O72:O77)</f>
        <v>0</v>
      </c>
      <c r="X77" s="30">
        <f t="shared" ref="X77" si="0">V77+W77</f>
        <v>0</v>
      </c>
    </row>
    <row r="78" spans="2:24" ht="16.5" customHeight="1" x14ac:dyDescent="0.3">
      <c r="B78" s="81" t="s">
        <v>76</v>
      </c>
      <c r="C78" s="14"/>
      <c r="D78" s="236"/>
      <c r="E78" s="237"/>
      <c r="F78" s="237"/>
      <c r="G78" s="237"/>
      <c r="H78" s="237"/>
      <c r="I78" s="238"/>
    </row>
    <row r="79" spans="2:24" ht="16.5" customHeight="1" x14ac:dyDescent="0.3">
      <c r="B79" s="81" t="s">
        <v>77</v>
      </c>
      <c r="C79" s="14"/>
      <c r="D79" s="236"/>
      <c r="E79" s="237"/>
      <c r="F79" s="237"/>
      <c r="G79" s="237"/>
      <c r="H79" s="237"/>
      <c r="I79" s="238"/>
    </row>
    <row r="80" spans="2:24" x14ac:dyDescent="0.3">
      <c r="B80" s="27"/>
      <c r="C80" s="27"/>
      <c r="D80" s="27"/>
      <c r="E80" s="27"/>
      <c r="F80" s="27"/>
      <c r="G80" s="27"/>
    </row>
    <row r="81" spans="1:19" ht="16.8" x14ac:dyDescent="0.3">
      <c r="B81" s="22"/>
      <c r="C81" s="26"/>
      <c r="D81" s="26"/>
      <c r="E81" s="22"/>
      <c r="F81" s="22"/>
      <c r="G81" s="22"/>
      <c r="H81" s="22"/>
      <c r="I81" s="22"/>
    </row>
    <row r="82" spans="1:19" ht="38.25" customHeight="1" x14ac:dyDescent="0.3">
      <c r="B82" s="205" t="s">
        <v>184</v>
      </c>
      <c r="C82" s="205"/>
      <c r="D82" s="205"/>
      <c r="E82" s="205"/>
      <c r="F82" s="205"/>
      <c r="G82" s="205"/>
      <c r="H82" s="205"/>
      <c r="I82" s="205"/>
    </row>
    <row r="83" spans="1:19" ht="31.8" thickBot="1" x14ac:dyDescent="0.35">
      <c r="B83" s="90" t="s">
        <v>0</v>
      </c>
      <c r="C83" s="91" t="s">
        <v>1</v>
      </c>
      <c r="D83" s="91" t="s">
        <v>2</v>
      </c>
      <c r="E83" s="91" t="s">
        <v>3</v>
      </c>
      <c r="F83" s="91" t="s">
        <v>4</v>
      </c>
      <c r="G83" s="91" t="s">
        <v>5</v>
      </c>
      <c r="H83" s="64" t="s">
        <v>6</v>
      </c>
      <c r="I83" s="92" t="s">
        <v>15</v>
      </c>
    </row>
    <row r="84" spans="1:19" ht="50.1" customHeight="1" x14ac:dyDescent="0.3">
      <c r="B84" s="93" t="s">
        <v>153</v>
      </c>
      <c r="C84" s="65">
        <f>SUMIF(C98:C105,C83,I98:I105)</f>
        <v>0</v>
      </c>
      <c r="D84" s="65">
        <f>SUMIF(C98:C105,D83,I98:I105)</f>
        <v>0</v>
      </c>
      <c r="E84" s="65">
        <f>SUMIF(C98:C105,E83,I98:I105)</f>
        <v>0</v>
      </c>
      <c r="F84" s="65">
        <f>SUMIF(C98:C105,F83,I98:I105)</f>
        <v>0</v>
      </c>
      <c r="G84" s="65">
        <f>SUMIF(C98:C105,G83,I98:I105)</f>
        <v>0</v>
      </c>
      <c r="H84" s="65">
        <f>SUMIF(C98:C105,H83,I98:I105)</f>
        <v>0</v>
      </c>
      <c r="I84" s="66">
        <f t="shared" ref="I84:I90" si="1">SUM(C84:H84)</f>
        <v>0</v>
      </c>
      <c r="S84" s="4"/>
    </row>
    <row r="85" spans="1:19" x14ac:dyDescent="0.3">
      <c r="B85" s="1" t="s">
        <v>154</v>
      </c>
      <c r="C85" s="65">
        <f>SUMIF(C112:C118,C83,I112:I118)</f>
        <v>0</v>
      </c>
      <c r="D85" s="65">
        <f>SUMIF(C112:C118,D83,I112:I118)</f>
        <v>0</v>
      </c>
      <c r="E85" s="67">
        <f>SUMIF(C112:C118,E83,I112:I118)</f>
        <v>0</v>
      </c>
      <c r="F85" s="67">
        <f>SUMIF(C112:C118,F83,I112:I118)</f>
        <v>0</v>
      </c>
      <c r="G85" s="67">
        <f>SUMIF(C112:C118,G83,I112:I118)</f>
        <v>0</v>
      </c>
      <c r="H85" s="68">
        <f>SUMIF(C112:C118,H83,I112:I118)</f>
        <v>0</v>
      </c>
      <c r="I85" s="66">
        <f t="shared" si="1"/>
        <v>0</v>
      </c>
    </row>
    <row r="86" spans="1:19" x14ac:dyDescent="0.3">
      <c r="B86" s="1" t="s">
        <v>3</v>
      </c>
      <c r="C86" s="65">
        <f>SUMIF(C125:C134,C83,I125:I134)</f>
        <v>0</v>
      </c>
      <c r="D86" s="65">
        <f>SUMIF(C125:C134,D83,I125:I134)</f>
        <v>0</v>
      </c>
      <c r="E86" s="67">
        <f>SUMIF(C125:C134,E83,I125:I134)</f>
        <v>0</v>
      </c>
      <c r="F86" s="67">
        <f>SUMIF(C125:C134,F83,I125:I134)</f>
        <v>0</v>
      </c>
      <c r="G86" s="67">
        <f>SUMIF(C125:C134,G83,I125:I134)</f>
        <v>0</v>
      </c>
      <c r="H86" s="67">
        <f>SUMIF(C125:C134,H83,I125:I134)</f>
        <v>0</v>
      </c>
      <c r="I86" s="66">
        <f t="shared" si="1"/>
        <v>0</v>
      </c>
    </row>
    <row r="87" spans="1:19" x14ac:dyDescent="0.3">
      <c r="B87" s="1" t="s">
        <v>155</v>
      </c>
      <c r="C87" s="65">
        <f>SUMIF(C141:C147,C83,I141:I147)</f>
        <v>0</v>
      </c>
      <c r="D87" s="65">
        <f>SUMIF(C141:C147,D83,I141:I147)</f>
        <v>0</v>
      </c>
      <c r="E87" s="65">
        <f>SUMIF(C141:C147,E83,I141:I147)</f>
        <v>0</v>
      </c>
      <c r="F87" s="67">
        <f>SUMIF(C141:C147,F83,I141:I147)</f>
        <v>0</v>
      </c>
      <c r="G87" s="67">
        <f>SUMIF(C141:C147,G83,I141:I147)</f>
        <v>0</v>
      </c>
      <c r="H87" s="68">
        <f>SUMIF(C141:C147,H83,I141:I147)</f>
        <v>0</v>
      </c>
      <c r="I87" s="66">
        <f t="shared" si="1"/>
        <v>0</v>
      </c>
    </row>
    <row r="88" spans="1:19" x14ac:dyDescent="0.3">
      <c r="B88" s="1" t="s">
        <v>156</v>
      </c>
      <c r="C88" s="65">
        <f>SUMIF(C154:C159,C83,H154:H159)</f>
        <v>0</v>
      </c>
      <c r="D88" s="65">
        <f>SUMIF(C154:C159,D83,H154:H159)</f>
        <v>0</v>
      </c>
      <c r="E88" s="65">
        <f>SUMIF(C154:C159,E83,H154:H159)</f>
        <v>0</v>
      </c>
      <c r="F88" s="65">
        <f>SUMIF(C154:C159,F83,H154:H159)</f>
        <v>0</v>
      </c>
      <c r="G88" s="65">
        <f>SUMIF(C154:C159,G83,H154:H159)</f>
        <v>0</v>
      </c>
      <c r="H88" s="65">
        <f>SUMIF(C154:C159,H83,H154:H159)</f>
        <v>0</v>
      </c>
      <c r="I88" s="66">
        <f t="shared" si="1"/>
        <v>0</v>
      </c>
    </row>
    <row r="89" spans="1:19" x14ac:dyDescent="0.3">
      <c r="B89" s="94" t="s">
        <v>157</v>
      </c>
      <c r="C89" s="69">
        <f>SUMIF(C166:C172,C83,I166:I172)</f>
        <v>0</v>
      </c>
      <c r="D89" s="65">
        <f>SUMIF(C166:C172,D83,I166:I172)</f>
        <v>0</v>
      </c>
      <c r="E89" s="70">
        <f>SUMIF(C166:C172,E83,I166:I172)</f>
        <v>0</v>
      </c>
      <c r="F89" s="70">
        <f>SUMIF(C166:C172,F83,I166:I172)</f>
        <v>0</v>
      </c>
      <c r="G89" s="70">
        <f>SUMIF(C166:C172,G83,I166:I172)</f>
        <v>0</v>
      </c>
      <c r="H89" s="71">
        <f>SUMIF(C166:C172,H83,I166:I172)</f>
        <v>0</v>
      </c>
      <c r="I89" s="66">
        <f t="shared" si="1"/>
        <v>0</v>
      </c>
    </row>
    <row r="90" spans="1:19" ht="15" thickBot="1" x14ac:dyDescent="0.35">
      <c r="B90" s="95" t="s">
        <v>158</v>
      </c>
      <c r="C90" s="72">
        <f>SUMIF(C177:C183,C83,H177:H183)</f>
        <v>0</v>
      </c>
      <c r="D90" s="65">
        <f>SUMIF(C177:C183,D83,H177:H183)</f>
        <v>0</v>
      </c>
      <c r="E90" s="72">
        <f>SUMIF(C177:C183,E83,H177:H183)</f>
        <v>0</v>
      </c>
      <c r="F90" s="72">
        <f>SUMIF(C177:C183,F83,H177:H183)</f>
        <v>0</v>
      </c>
      <c r="G90" s="72">
        <f>SUMIF(C177:C183,G83,H177:H183)</f>
        <v>0</v>
      </c>
      <c r="H90" s="73">
        <f>SUMIF(C177:C183,H83,H177:H183)</f>
        <v>0</v>
      </c>
      <c r="I90" s="66">
        <f t="shared" si="1"/>
        <v>0</v>
      </c>
    </row>
    <row r="91" spans="1:19" ht="16.2" thickBot="1" x14ac:dyDescent="0.35">
      <c r="B91" s="96" t="s">
        <v>12</v>
      </c>
      <c r="C91" s="97">
        <f t="shared" ref="C91:H91" si="2">SUM(C84:C90)</f>
        <v>0</v>
      </c>
      <c r="D91" s="98">
        <f t="shared" si="2"/>
        <v>0</v>
      </c>
      <c r="E91" s="98">
        <f t="shared" si="2"/>
        <v>0</v>
      </c>
      <c r="F91" s="98">
        <f t="shared" si="2"/>
        <v>0</v>
      </c>
      <c r="G91" s="98">
        <f t="shared" si="2"/>
        <v>0</v>
      </c>
      <c r="H91" s="99">
        <f t="shared" si="2"/>
        <v>0</v>
      </c>
      <c r="I91" s="74">
        <f>SUM(I84:I90)</f>
        <v>0</v>
      </c>
    </row>
    <row r="92" spans="1:19" x14ac:dyDescent="0.3">
      <c r="B92" s="31"/>
      <c r="C92" s="31"/>
      <c r="D92" s="31"/>
      <c r="E92" s="31"/>
      <c r="F92" s="31"/>
      <c r="G92" s="31"/>
      <c r="H92" s="31"/>
      <c r="I92" s="31"/>
    </row>
    <row r="93" spans="1:19" ht="69" customHeight="1" thickBot="1" x14ac:dyDescent="0.35">
      <c r="A93" s="183" t="s">
        <v>243</v>
      </c>
      <c r="B93" s="183"/>
      <c r="C93" s="183"/>
      <c r="D93" s="183"/>
      <c r="E93" s="183"/>
      <c r="F93" s="183"/>
      <c r="G93" s="183"/>
      <c r="H93"/>
      <c r="I93"/>
      <c r="J93" s="82"/>
    </row>
    <row r="94" spans="1:19" ht="21" x14ac:dyDescent="0.4">
      <c r="A94"/>
      <c r="B94" s="234" t="s">
        <v>143</v>
      </c>
      <c r="C94" s="235"/>
      <c r="D94" s="235"/>
      <c r="E94" s="235"/>
      <c r="F94" s="235"/>
      <c r="G94" s="235"/>
      <c r="H94" s="196" t="s">
        <v>160</v>
      </c>
      <c r="I94" s="206"/>
      <c r="J94" s="83" t="s">
        <v>185</v>
      </c>
    </row>
    <row r="95" spans="1:19" ht="15" customHeight="1" x14ac:dyDescent="0.3">
      <c r="A95"/>
      <c r="B95" s="84" t="s">
        <v>16</v>
      </c>
      <c r="C95" s="85"/>
      <c r="D95" s="85"/>
      <c r="E95" s="85"/>
      <c r="F95" s="85"/>
      <c r="G95" s="85"/>
      <c r="H95" s="207" t="s">
        <v>174</v>
      </c>
      <c r="I95" s="208"/>
      <c r="J95" s="190" t="s">
        <v>241</v>
      </c>
      <c r="S95" s="4"/>
    </row>
    <row r="96" spans="1:19" ht="78" customHeight="1" thickBot="1" x14ac:dyDescent="0.35">
      <c r="A96"/>
      <c r="B96" s="232"/>
      <c r="C96" s="233"/>
      <c r="D96" s="233"/>
      <c r="E96" s="233"/>
      <c r="F96" s="233"/>
      <c r="G96" s="233"/>
      <c r="H96" s="209"/>
      <c r="I96" s="210"/>
      <c r="J96" s="191"/>
      <c r="S96" s="4"/>
    </row>
    <row r="97" spans="1:19" ht="49.5" customHeight="1" x14ac:dyDescent="0.3">
      <c r="A97"/>
      <c r="B97" s="86" t="s">
        <v>17</v>
      </c>
      <c r="C97" s="86" t="s">
        <v>18</v>
      </c>
      <c r="D97" s="87" t="s">
        <v>19</v>
      </c>
      <c r="E97" s="87" t="s">
        <v>20</v>
      </c>
      <c r="F97" s="87" t="s">
        <v>248</v>
      </c>
      <c r="G97" s="88" t="s">
        <v>246</v>
      </c>
      <c r="H97" s="89" t="s">
        <v>247</v>
      </c>
      <c r="I97" s="89" t="s">
        <v>190</v>
      </c>
      <c r="J97" s="192"/>
      <c r="S97" s="4"/>
    </row>
    <row r="98" spans="1:19" ht="15" customHeight="1" x14ac:dyDescent="0.3">
      <c r="B98" s="40"/>
      <c r="C98" s="33"/>
      <c r="D98" s="42">
        <v>0</v>
      </c>
      <c r="E98" s="43">
        <v>0</v>
      </c>
      <c r="F98" s="42">
        <v>0</v>
      </c>
      <c r="G98" s="36">
        <f>SUM(D98*E98*F98)</f>
        <v>0</v>
      </c>
      <c r="H98" s="37">
        <f>SUM(D98*F98)</f>
        <v>0</v>
      </c>
      <c r="I98" s="38">
        <f t="shared" ref="I98:I105" si="3">SUM(H98*E98)</f>
        <v>0</v>
      </c>
      <c r="J98" s="39"/>
      <c r="S98" s="4"/>
    </row>
    <row r="99" spans="1:19" x14ac:dyDescent="0.3">
      <c r="B99" s="40"/>
      <c r="C99" s="33"/>
      <c r="D99" s="42">
        <v>0</v>
      </c>
      <c r="E99" s="43">
        <v>0</v>
      </c>
      <c r="F99" s="42">
        <v>0</v>
      </c>
      <c r="G99" s="36">
        <f t="shared" ref="G99:G105" si="4">SUM(D99*E99*F99)</f>
        <v>0</v>
      </c>
      <c r="H99" s="37">
        <f>SUM(D99*F99)</f>
        <v>0</v>
      </c>
      <c r="I99" s="38">
        <f t="shared" si="3"/>
        <v>0</v>
      </c>
      <c r="J99" s="39"/>
    </row>
    <row r="100" spans="1:19" x14ac:dyDescent="0.3">
      <c r="B100" s="40"/>
      <c r="C100" s="41"/>
      <c r="D100" s="42">
        <v>0</v>
      </c>
      <c r="E100" s="43">
        <v>0</v>
      </c>
      <c r="F100" s="42">
        <v>0</v>
      </c>
      <c r="G100" s="36">
        <f t="shared" si="4"/>
        <v>0</v>
      </c>
      <c r="H100" s="37">
        <f t="shared" ref="H100:H105" si="5">SUM(D100*F100)</f>
        <v>0</v>
      </c>
      <c r="I100" s="38">
        <f t="shared" si="3"/>
        <v>0</v>
      </c>
      <c r="J100" s="39"/>
    </row>
    <row r="101" spans="1:19" x14ac:dyDescent="0.3">
      <c r="B101" s="40"/>
      <c r="C101" s="41"/>
      <c r="D101" s="42">
        <v>0</v>
      </c>
      <c r="E101" s="43">
        <v>0</v>
      </c>
      <c r="F101" s="42">
        <v>0</v>
      </c>
      <c r="G101" s="36">
        <f t="shared" si="4"/>
        <v>0</v>
      </c>
      <c r="H101" s="37">
        <f t="shared" si="5"/>
        <v>0</v>
      </c>
      <c r="I101" s="38">
        <f t="shared" si="3"/>
        <v>0</v>
      </c>
      <c r="J101" s="39"/>
    </row>
    <row r="102" spans="1:19" x14ac:dyDescent="0.3">
      <c r="B102" s="40"/>
      <c r="C102" s="41"/>
      <c r="D102" s="42">
        <v>0</v>
      </c>
      <c r="E102" s="43">
        <v>0</v>
      </c>
      <c r="F102" s="42">
        <v>0</v>
      </c>
      <c r="G102" s="36">
        <f t="shared" si="4"/>
        <v>0</v>
      </c>
      <c r="H102" s="37">
        <f t="shared" si="5"/>
        <v>0</v>
      </c>
      <c r="I102" s="38">
        <f t="shared" si="3"/>
        <v>0</v>
      </c>
      <c r="J102" s="39"/>
    </row>
    <row r="103" spans="1:19" x14ac:dyDescent="0.3">
      <c r="B103" s="40"/>
      <c r="C103" s="41"/>
      <c r="D103" s="42">
        <v>0</v>
      </c>
      <c r="E103" s="43">
        <v>0</v>
      </c>
      <c r="F103" s="42">
        <v>0</v>
      </c>
      <c r="G103" s="36">
        <f t="shared" si="4"/>
        <v>0</v>
      </c>
      <c r="H103" s="37">
        <f t="shared" si="5"/>
        <v>0</v>
      </c>
      <c r="I103" s="38">
        <f t="shared" si="3"/>
        <v>0</v>
      </c>
      <c r="J103" s="39"/>
    </row>
    <row r="104" spans="1:19" x14ac:dyDescent="0.3">
      <c r="B104" s="40"/>
      <c r="C104" s="41"/>
      <c r="D104" s="42">
        <v>0</v>
      </c>
      <c r="E104" s="43">
        <v>0</v>
      </c>
      <c r="F104" s="42">
        <v>0</v>
      </c>
      <c r="G104" s="36">
        <f t="shared" si="4"/>
        <v>0</v>
      </c>
      <c r="H104" s="37">
        <f t="shared" si="5"/>
        <v>0</v>
      </c>
      <c r="I104" s="38">
        <f t="shared" si="3"/>
        <v>0</v>
      </c>
      <c r="J104" s="39"/>
    </row>
    <row r="105" spans="1:19" ht="15" thickBot="1" x14ac:dyDescent="0.35">
      <c r="B105" s="44"/>
      <c r="C105" s="41"/>
      <c r="D105" s="42">
        <v>0</v>
      </c>
      <c r="E105" s="43">
        <v>0</v>
      </c>
      <c r="F105" s="42">
        <v>0</v>
      </c>
      <c r="G105" s="36">
        <f t="shared" si="4"/>
        <v>0</v>
      </c>
      <c r="H105" s="37">
        <f t="shared" si="5"/>
        <v>0</v>
      </c>
      <c r="I105" s="38">
        <f t="shared" si="3"/>
        <v>0</v>
      </c>
      <c r="J105" s="39"/>
    </row>
    <row r="106" spans="1:19" ht="15" thickBot="1" x14ac:dyDescent="0.35">
      <c r="B106" s="102"/>
      <c r="C106" s="103" t="s">
        <v>22</v>
      </c>
      <c r="D106" s="104"/>
      <c r="E106" s="105"/>
      <c r="F106" s="105"/>
      <c r="G106" s="106">
        <f>SUM(G98:G105)</f>
        <v>0</v>
      </c>
      <c r="H106" s="198">
        <f>SUM(I98:I105)</f>
        <v>0</v>
      </c>
      <c r="I106" s="211"/>
      <c r="J106" s="39"/>
    </row>
    <row r="107" spans="1:19" ht="15" thickBot="1" x14ac:dyDescent="0.35">
      <c r="B107" s="46"/>
    </row>
    <row r="108" spans="1:19" ht="21" x14ac:dyDescent="0.4">
      <c r="B108" s="234" t="s">
        <v>7</v>
      </c>
      <c r="C108" s="235"/>
      <c r="D108" s="235"/>
      <c r="E108" s="235"/>
      <c r="F108" s="235"/>
      <c r="G108" s="235"/>
      <c r="H108" s="196" t="s">
        <v>160</v>
      </c>
      <c r="I108" s="197"/>
      <c r="J108" s="83" t="s">
        <v>185</v>
      </c>
    </row>
    <row r="109" spans="1:19" ht="15.75" customHeight="1" x14ac:dyDescent="0.3">
      <c r="B109" s="84" t="s">
        <v>16</v>
      </c>
      <c r="C109" s="85"/>
      <c r="D109" s="85"/>
      <c r="E109" s="85"/>
      <c r="F109" s="85"/>
      <c r="G109" s="85"/>
      <c r="H109" s="207" t="s">
        <v>174</v>
      </c>
      <c r="I109" s="208"/>
      <c r="J109" s="190" t="s">
        <v>241</v>
      </c>
    </row>
    <row r="110" spans="1:19" ht="36.75" customHeight="1" thickBot="1" x14ac:dyDescent="0.35">
      <c r="B110" s="232"/>
      <c r="C110" s="233"/>
      <c r="D110" s="233"/>
      <c r="E110" s="233"/>
      <c r="F110" s="233"/>
      <c r="G110" s="233"/>
      <c r="H110" s="209"/>
      <c r="I110" s="210"/>
      <c r="J110" s="191"/>
    </row>
    <row r="111" spans="1:19" ht="15.6" x14ac:dyDescent="0.3">
      <c r="B111" s="86" t="s">
        <v>23</v>
      </c>
      <c r="C111" s="86" t="s">
        <v>18</v>
      </c>
      <c r="D111" s="101"/>
      <c r="E111" s="87" t="s">
        <v>24</v>
      </c>
      <c r="F111" s="87" t="s">
        <v>25</v>
      </c>
      <c r="G111" s="88" t="s">
        <v>246</v>
      </c>
      <c r="H111" s="100" t="s">
        <v>24</v>
      </c>
      <c r="I111" s="100" t="s">
        <v>21</v>
      </c>
      <c r="J111" s="192"/>
    </row>
    <row r="112" spans="1:19" x14ac:dyDescent="0.3">
      <c r="B112" s="40"/>
      <c r="C112" s="33"/>
      <c r="D112" s="47"/>
      <c r="E112" s="42">
        <v>0</v>
      </c>
      <c r="F112" s="35">
        <v>0</v>
      </c>
      <c r="G112" s="36">
        <f>SUM(E112*F112)</f>
        <v>0</v>
      </c>
      <c r="H112" s="48">
        <f>E112</f>
        <v>0</v>
      </c>
      <c r="I112" s="45">
        <f>SUM(H112*F112)</f>
        <v>0</v>
      </c>
      <c r="J112" s="39"/>
    </row>
    <row r="113" spans="2:11" x14ac:dyDescent="0.3">
      <c r="B113" s="40"/>
      <c r="C113" s="41"/>
      <c r="D113" s="49"/>
      <c r="E113" s="42">
        <v>0</v>
      </c>
      <c r="F113" s="35">
        <v>0</v>
      </c>
      <c r="G113" s="36">
        <f t="shared" ref="G113:G118" si="6">SUM(E113*F113)</f>
        <v>0</v>
      </c>
      <c r="H113" s="48">
        <f t="shared" ref="H113:H118" si="7">E113</f>
        <v>0</v>
      </c>
      <c r="I113" s="45">
        <f t="shared" ref="I113:I118" si="8">SUM(H113*F113)</f>
        <v>0</v>
      </c>
      <c r="J113" s="39"/>
    </row>
    <row r="114" spans="2:11" x14ac:dyDescent="0.3">
      <c r="B114" s="40"/>
      <c r="C114" s="41"/>
      <c r="D114" s="49"/>
      <c r="E114" s="42">
        <v>0</v>
      </c>
      <c r="F114" s="35">
        <v>0</v>
      </c>
      <c r="G114" s="36">
        <f t="shared" si="6"/>
        <v>0</v>
      </c>
      <c r="H114" s="48">
        <f t="shared" si="7"/>
        <v>0</v>
      </c>
      <c r="I114" s="45">
        <f t="shared" si="8"/>
        <v>0</v>
      </c>
      <c r="J114" s="39"/>
    </row>
    <row r="115" spans="2:11" x14ac:dyDescent="0.3">
      <c r="B115" s="40"/>
      <c r="C115" s="41"/>
      <c r="D115" s="49"/>
      <c r="E115" s="42">
        <v>0</v>
      </c>
      <c r="F115" s="35">
        <v>0</v>
      </c>
      <c r="G115" s="36">
        <f t="shared" si="6"/>
        <v>0</v>
      </c>
      <c r="H115" s="48">
        <f t="shared" si="7"/>
        <v>0</v>
      </c>
      <c r="I115" s="45">
        <f t="shared" si="8"/>
        <v>0</v>
      </c>
      <c r="J115" s="39"/>
    </row>
    <row r="116" spans="2:11" x14ac:dyDescent="0.3">
      <c r="B116" s="40"/>
      <c r="C116" s="41"/>
      <c r="D116" s="49"/>
      <c r="E116" s="42">
        <v>0</v>
      </c>
      <c r="F116" s="35">
        <v>0</v>
      </c>
      <c r="G116" s="36">
        <f t="shared" si="6"/>
        <v>0</v>
      </c>
      <c r="H116" s="48">
        <f t="shared" si="7"/>
        <v>0</v>
      </c>
      <c r="I116" s="45">
        <f t="shared" si="8"/>
        <v>0</v>
      </c>
      <c r="J116" s="39"/>
    </row>
    <row r="117" spans="2:11" x14ac:dyDescent="0.3">
      <c r="B117" s="40"/>
      <c r="C117" s="41"/>
      <c r="D117" s="49"/>
      <c r="E117" s="42">
        <v>0</v>
      </c>
      <c r="F117" s="35">
        <v>0</v>
      </c>
      <c r="G117" s="36">
        <f t="shared" si="6"/>
        <v>0</v>
      </c>
      <c r="H117" s="48">
        <f t="shared" si="7"/>
        <v>0</v>
      </c>
      <c r="I117" s="45">
        <f t="shared" si="8"/>
        <v>0</v>
      </c>
      <c r="J117" s="39"/>
    </row>
    <row r="118" spans="2:11" ht="15" thickBot="1" x14ac:dyDescent="0.35">
      <c r="B118" s="44"/>
      <c r="C118" s="41"/>
      <c r="D118" s="49"/>
      <c r="E118" s="42">
        <v>0</v>
      </c>
      <c r="F118" s="35">
        <v>0</v>
      </c>
      <c r="G118" s="36">
        <f t="shared" si="6"/>
        <v>0</v>
      </c>
      <c r="H118" s="48">
        <f t="shared" si="7"/>
        <v>0</v>
      </c>
      <c r="I118" s="45">
        <f t="shared" si="8"/>
        <v>0</v>
      </c>
      <c r="J118" s="39"/>
    </row>
    <row r="119" spans="2:11" ht="15" thickBot="1" x14ac:dyDescent="0.35">
      <c r="B119" s="102"/>
      <c r="C119" s="107" t="s">
        <v>22</v>
      </c>
      <c r="D119" s="108"/>
      <c r="E119" s="105"/>
      <c r="F119" s="105"/>
      <c r="G119" s="106">
        <f>SUM(G112:G118)</f>
        <v>0</v>
      </c>
      <c r="H119" s="198">
        <f>SUM(I112:I118)</f>
        <v>0</v>
      </c>
      <c r="I119" s="199"/>
      <c r="J119" s="39"/>
    </row>
    <row r="120" spans="2:11" ht="15" thickBot="1" x14ac:dyDescent="0.35"/>
    <row r="121" spans="2:11" ht="21" x14ac:dyDescent="0.4">
      <c r="B121" s="234" t="s">
        <v>8</v>
      </c>
      <c r="C121" s="235"/>
      <c r="D121" s="235"/>
      <c r="E121" s="235"/>
      <c r="F121" s="235"/>
      <c r="G121" s="235"/>
      <c r="H121" s="196" t="s">
        <v>160</v>
      </c>
      <c r="I121" s="197"/>
      <c r="J121" s="83" t="s">
        <v>185</v>
      </c>
    </row>
    <row r="122" spans="2:11" ht="15.75" customHeight="1" x14ac:dyDescent="0.3">
      <c r="B122" s="84" t="s">
        <v>16</v>
      </c>
      <c r="C122" s="85"/>
      <c r="D122" s="85"/>
      <c r="E122" s="85"/>
      <c r="F122" s="85"/>
      <c r="G122" s="85"/>
      <c r="H122" s="207" t="s">
        <v>174</v>
      </c>
      <c r="I122" s="208"/>
      <c r="J122" s="190" t="s">
        <v>241</v>
      </c>
    </row>
    <row r="123" spans="2:11" ht="108.75" customHeight="1" thickBot="1" x14ac:dyDescent="0.35">
      <c r="B123" s="232"/>
      <c r="C123" s="233"/>
      <c r="D123" s="233"/>
      <c r="E123" s="233"/>
      <c r="F123" s="233"/>
      <c r="G123" s="233"/>
      <c r="H123" s="209"/>
      <c r="I123" s="210"/>
      <c r="J123" s="191"/>
    </row>
    <row r="124" spans="2:11" ht="15.6" x14ac:dyDescent="0.3">
      <c r="B124" s="86" t="s">
        <v>26</v>
      </c>
      <c r="C124" s="86" t="s">
        <v>18</v>
      </c>
      <c r="D124" s="101"/>
      <c r="E124" s="87" t="s">
        <v>27</v>
      </c>
      <c r="F124" s="87" t="s">
        <v>25</v>
      </c>
      <c r="G124" s="88" t="s">
        <v>246</v>
      </c>
      <c r="H124" s="100" t="s">
        <v>27</v>
      </c>
      <c r="I124" s="100" t="s">
        <v>21</v>
      </c>
      <c r="J124" s="192"/>
    </row>
    <row r="125" spans="2:11" x14ac:dyDescent="0.3">
      <c r="B125" s="33"/>
      <c r="C125" s="33" t="s">
        <v>3</v>
      </c>
      <c r="D125" s="50"/>
      <c r="E125" s="51"/>
      <c r="F125" s="35"/>
      <c r="G125" s="36">
        <f>SUM(E125*F125)</f>
        <v>0</v>
      </c>
      <c r="H125" s="52">
        <f t="shared" ref="H125:H134" si="9">E125</f>
        <v>0</v>
      </c>
      <c r="I125" s="45">
        <f>SUM(H125*F125)</f>
        <v>0</v>
      </c>
      <c r="J125" s="39"/>
    </row>
    <row r="126" spans="2:11" x14ac:dyDescent="0.3">
      <c r="B126" s="32"/>
      <c r="C126" s="33"/>
      <c r="D126" s="50"/>
      <c r="E126" s="51"/>
      <c r="F126" s="35"/>
      <c r="G126" s="36">
        <f t="shared" ref="G126:G134" si="10">SUM(E126*F126)</f>
        <v>0</v>
      </c>
      <c r="H126" s="52">
        <f t="shared" si="9"/>
        <v>0</v>
      </c>
      <c r="I126" s="45">
        <f t="shared" ref="I126:I134" si="11">SUM(H126*F126)</f>
        <v>0</v>
      </c>
      <c r="J126" s="39"/>
    </row>
    <row r="127" spans="2:11" x14ac:dyDescent="0.3">
      <c r="B127" s="32"/>
      <c r="C127" s="33"/>
      <c r="D127" s="50"/>
      <c r="E127" s="51"/>
      <c r="F127" s="35"/>
      <c r="G127" s="36">
        <f t="shared" si="10"/>
        <v>0</v>
      </c>
      <c r="H127" s="52">
        <f t="shared" si="9"/>
        <v>0</v>
      </c>
      <c r="I127" s="45">
        <f t="shared" si="11"/>
        <v>0</v>
      </c>
      <c r="J127" s="39"/>
    </row>
    <row r="128" spans="2:11" ht="15.75" customHeight="1" x14ac:dyDescent="0.3">
      <c r="B128" s="32"/>
      <c r="C128" s="33"/>
      <c r="D128" s="50"/>
      <c r="E128" s="51"/>
      <c r="F128" s="35"/>
      <c r="G128" s="36">
        <f t="shared" si="10"/>
        <v>0</v>
      </c>
      <c r="H128" s="52">
        <f t="shared" si="9"/>
        <v>0</v>
      </c>
      <c r="I128" s="45">
        <f t="shared" si="11"/>
        <v>0</v>
      </c>
      <c r="J128" s="53"/>
      <c r="K128" s="15"/>
    </row>
    <row r="129" spans="2:10" x14ac:dyDescent="0.3">
      <c r="B129" s="32"/>
      <c r="C129" s="33"/>
      <c r="D129" s="47"/>
      <c r="E129" s="51"/>
      <c r="F129" s="35"/>
      <c r="G129" s="36">
        <f t="shared" si="10"/>
        <v>0</v>
      </c>
      <c r="H129" s="52">
        <f t="shared" ref="H129:H133" si="12">E129</f>
        <v>0</v>
      </c>
      <c r="I129" s="45">
        <f t="shared" si="11"/>
        <v>0</v>
      </c>
      <c r="J129" s="39"/>
    </row>
    <row r="130" spans="2:10" x14ac:dyDescent="0.3">
      <c r="B130" s="32"/>
      <c r="C130" s="33"/>
      <c r="D130" s="47"/>
      <c r="E130" s="51"/>
      <c r="F130" s="35"/>
      <c r="G130" s="36">
        <f t="shared" si="10"/>
        <v>0</v>
      </c>
      <c r="H130" s="52">
        <f t="shared" si="12"/>
        <v>0</v>
      </c>
      <c r="I130" s="45">
        <f t="shared" si="11"/>
        <v>0</v>
      </c>
      <c r="J130" s="39"/>
    </row>
    <row r="131" spans="2:10" x14ac:dyDescent="0.3">
      <c r="B131" s="32"/>
      <c r="C131" s="33"/>
      <c r="D131" s="47"/>
      <c r="E131" s="51"/>
      <c r="F131" s="35"/>
      <c r="G131" s="36">
        <f t="shared" si="10"/>
        <v>0</v>
      </c>
      <c r="H131" s="52">
        <f t="shared" si="12"/>
        <v>0</v>
      </c>
      <c r="I131" s="45">
        <f t="shared" si="11"/>
        <v>0</v>
      </c>
      <c r="J131" s="39"/>
    </row>
    <row r="132" spans="2:10" x14ac:dyDescent="0.3">
      <c r="B132" s="32"/>
      <c r="C132" s="33"/>
      <c r="D132" s="47"/>
      <c r="E132" s="51"/>
      <c r="F132" s="35"/>
      <c r="G132" s="36">
        <f t="shared" si="10"/>
        <v>0</v>
      </c>
      <c r="H132" s="52">
        <f t="shared" si="12"/>
        <v>0</v>
      </c>
      <c r="I132" s="45">
        <f t="shared" si="11"/>
        <v>0</v>
      </c>
      <c r="J132" s="39"/>
    </row>
    <row r="133" spans="2:10" x14ac:dyDescent="0.3">
      <c r="B133" s="32"/>
      <c r="C133" s="33"/>
      <c r="D133" s="47"/>
      <c r="E133" s="51"/>
      <c r="F133" s="35"/>
      <c r="G133" s="36">
        <f t="shared" si="10"/>
        <v>0</v>
      </c>
      <c r="H133" s="52">
        <f t="shared" si="12"/>
        <v>0</v>
      </c>
      <c r="I133" s="45">
        <f t="shared" si="11"/>
        <v>0</v>
      </c>
      <c r="J133" s="39"/>
    </row>
    <row r="134" spans="2:10" x14ac:dyDescent="0.3">
      <c r="B134" s="32"/>
      <c r="C134" s="33"/>
      <c r="D134" s="47"/>
      <c r="E134" s="51"/>
      <c r="F134" s="35"/>
      <c r="G134" s="36">
        <f t="shared" si="10"/>
        <v>0</v>
      </c>
      <c r="H134" s="52">
        <f t="shared" si="9"/>
        <v>0</v>
      </c>
      <c r="I134" s="45">
        <f t="shared" si="11"/>
        <v>0</v>
      </c>
      <c r="J134" s="39"/>
    </row>
    <row r="135" spans="2:10" ht="15" thickBot="1" x14ac:dyDescent="0.35">
      <c r="B135" s="102"/>
      <c r="C135" s="109" t="s">
        <v>22</v>
      </c>
      <c r="D135" s="110"/>
      <c r="E135" s="111"/>
      <c r="F135" s="112"/>
      <c r="G135" s="113">
        <f>SUM(G125:G134)</f>
        <v>0</v>
      </c>
      <c r="H135" s="198">
        <f>SUM(I125:I134)</f>
        <v>0</v>
      </c>
      <c r="I135" s="199"/>
      <c r="J135" s="114"/>
    </row>
    <row r="136" spans="2:10" ht="15" thickBot="1" x14ac:dyDescent="0.35">
      <c r="B136"/>
      <c r="C136"/>
      <c r="D136"/>
      <c r="E136"/>
      <c r="F136"/>
      <c r="G136"/>
      <c r="H136"/>
      <c r="I136"/>
      <c r="J136" s="82"/>
    </row>
    <row r="137" spans="2:10" ht="21.6" thickBot="1" x14ac:dyDescent="0.45">
      <c r="B137" s="242" t="s">
        <v>9</v>
      </c>
      <c r="C137" s="195"/>
      <c r="D137" s="195"/>
      <c r="E137" s="195"/>
      <c r="F137" s="195"/>
      <c r="G137" s="195"/>
      <c r="H137" s="196" t="s">
        <v>160</v>
      </c>
      <c r="I137" s="197"/>
      <c r="J137" s="83" t="s">
        <v>185</v>
      </c>
    </row>
    <row r="138" spans="2:10" ht="15.75" customHeight="1" x14ac:dyDescent="0.3">
      <c r="B138" s="84" t="s">
        <v>16</v>
      </c>
      <c r="C138" s="85"/>
      <c r="D138" s="85"/>
      <c r="E138" s="85"/>
      <c r="F138" s="85"/>
      <c r="G138" s="85"/>
      <c r="H138" s="207" t="s">
        <v>174</v>
      </c>
      <c r="I138" s="208"/>
      <c r="J138" s="190" t="s">
        <v>241</v>
      </c>
    </row>
    <row r="139" spans="2:10" ht="55.5" customHeight="1" thickBot="1" x14ac:dyDescent="0.35">
      <c r="B139" s="232" t="s">
        <v>32</v>
      </c>
      <c r="C139" s="233"/>
      <c r="D139" s="233"/>
      <c r="E139" s="233"/>
      <c r="F139" s="233"/>
      <c r="G139" s="233"/>
      <c r="H139" s="209"/>
      <c r="I139" s="210"/>
      <c r="J139" s="191"/>
    </row>
    <row r="140" spans="2:10" ht="15.6" x14ac:dyDescent="0.3">
      <c r="B140" s="86" t="s">
        <v>26</v>
      </c>
      <c r="C140" s="86" t="s">
        <v>18</v>
      </c>
      <c r="D140" s="101"/>
      <c r="E140" s="87" t="s">
        <v>27</v>
      </c>
      <c r="F140" s="87" t="s">
        <v>25</v>
      </c>
      <c r="G140" s="88" t="s">
        <v>246</v>
      </c>
      <c r="H140" s="100" t="s">
        <v>27</v>
      </c>
      <c r="I140" s="100" t="s">
        <v>21</v>
      </c>
      <c r="J140" s="192"/>
    </row>
    <row r="141" spans="2:10" x14ac:dyDescent="0.3">
      <c r="B141" s="40"/>
      <c r="C141" s="33"/>
      <c r="D141" s="47"/>
      <c r="E141" s="34"/>
      <c r="F141" s="35"/>
      <c r="G141" s="36">
        <f>SUM(E141*F141)</f>
        <v>0</v>
      </c>
      <c r="H141" s="52">
        <f>E141</f>
        <v>0</v>
      </c>
      <c r="I141" s="45">
        <f>SUM(H141*F141)</f>
        <v>0</v>
      </c>
      <c r="J141" s="39"/>
    </row>
    <row r="142" spans="2:10" x14ac:dyDescent="0.3">
      <c r="B142" s="40"/>
      <c r="C142" s="33"/>
      <c r="D142" s="47"/>
      <c r="E142" s="34"/>
      <c r="F142" s="35"/>
      <c r="G142" s="36">
        <f t="shared" ref="G142:G147" si="13">SUM(E142*F142)</f>
        <v>0</v>
      </c>
      <c r="H142" s="52">
        <f t="shared" ref="H142:H147" si="14">E142</f>
        <v>0</v>
      </c>
      <c r="I142" s="45">
        <f t="shared" ref="I142:I147" si="15">SUM(H142*F142)</f>
        <v>0</v>
      </c>
      <c r="J142" s="39"/>
    </row>
    <row r="143" spans="2:10" x14ac:dyDescent="0.3">
      <c r="B143" s="40"/>
      <c r="C143" s="33"/>
      <c r="D143" s="49"/>
      <c r="E143" s="42"/>
      <c r="F143" s="43"/>
      <c r="G143" s="36">
        <f t="shared" si="13"/>
        <v>0</v>
      </c>
      <c r="H143" s="52">
        <f t="shared" si="14"/>
        <v>0</v>
      </c>
      <c r="I143" s="45">
        <f t="shared" si="15"/>
        <v>0</v>
      </c>
      <c r="J143" s="39"/>
    </row>
    <row r="144" spans="2:10" x14ac:dyDescent="0.3">
      <c r="B144" s="40"/>
      <c r="C144" s="33"/>
      <c r="D144" s="49"/>
      <c r="E144" s="42"/>
      <c r="F144" s="43"/>
      <c r="G144" s="36">
        <f t="shared" si="13"/>
        <v>0</v>
      </c>
      <c r="H144" s="52">
        <f t="shared" si="14"/>
        <v>0</v>
      </c>
      <c r="I144" s="45">
        <f t="shared" si="15"/>
        <v>0</v>
      </c>
      <c r="J144" s="39"/>
    </row>
    <row r="145" spans="2:10" x14ac:dyDescent="0.3">
      <c r="B145" s="44"/>
      <c r="C145" s="33"/>
      <c r="D145" s="49"/>
      <c r="E145" s="43"/>
      <c r="F145" s="43"/>
      <c r="G145" s="36">
        <f t="shared" si="13"/>
        <v>0</v>
      </c>
      <c r="H145" s="52">
        <f t="shared" si="14"/>
        <v>0</v>
      </c>
      <c r="I145" s="45">
        <f t="shared" si="15"/>
        <v>0</v>
      </c>
      <c r="J145" s="39"/>
    </row>
    <row r="146" spans="2:10" x14ac:dyDescent="0.3">
      <c r="B146" s="44"/>
      <c r="C146" s="33"/>
      <c r="D146" s="49"/>
      <c r="E146" s="43"/>
      <c r="F146" s="43"/>
      <c r="G146" s="36">
        <f t="shared" si="13"/>
        <v>0</v>
      </c>
      <c r="H146" s="52">
        <f t="shared" si="14"/>
        <v>0</v>
      </c>
      <c r="I146" s="45">
        <f t="shared" si="15"/>
        <v>0</v>
      </c>
      <c r="J146" s="39"/>
    </row>
    <row r="147" spans="2:10" ht="15" thickBot="1" x14ac:dyDescent="0.35">
      <c r="B147" s="44"/>
      <c r="C147" s="33"/>
      <c r="D147" s="49"/>
      <c r="E147" s="43"/>
      <c r="F147" s="43"/>
      <c r="G147" s="36">
        <f t="shared" si="13"/>
        <v>0</v>
      </c>
      <c r="H147" s="52">
        <f t="shared" si="14"/>
        <v>0</v>
      </c>
      <c r="I147" s="45">
        <f t="shared" si="15"/>
        <v>0</v>
      </c>
      <c r="J147" s="39"/>
    </row>
    <row r="148" spans="2:10" ht="15" thickBot="1" x14ac:dyDescent="0.35">
      <c r="B148" s="102"/>
      <c r="C148" s="107" t="s">
        <v>22</v>
      </c>
      <c r="D148" s="108"/>
      <c r="E148" s="105"/>
      <c r="F148" s="105"/>
      <c r="G148" s="106">
        <f>SUM(G141:G147)</f>
        <v>0</v>
      </c>
      <c r="H148" s="264">
        <f>SUM(I141:I147)</f>
        <v>0</v>
      </c>
      <c r="I148" s="265"/>
      <c r="J148" s="114"/>
    </row>
    <row r="149" spans="2:10" ht="15" thickBot="1" x14ac:dyDescent="0.35">
      <c r="B149"/>
      <c r="C149"/>
      <c r="D149"/>
      <c r="E149"/>
      <c r="F149"/>
      <c r="G149"/>
      <c r="H149"/>
      <c r="I149"/>
      <c r="J149" s="82"/>
    </row>
    <row r="150" spans="2:10" ht="21" x14ac:dyDescent="0.4">
      <c r="B150" s="234" t="s">
        <v>10</v>
      </c>
      <c r="C150" s="235"/>
      <c r="D150" s="235"/>
      <c r="E150" s="235"/>
      <c r="F150" s="235"/>
      <c r="G150" s="235"/>
      <c r="H150" s="196" t="s">
        <v>160</v>
      </c>
      <c r="I150" s="197"/>
      <c r="J150" s="83" t="s">
        <v>185</v>
      </c>
    </row>
    <row r="151" spans="2:10" ht="15.75" customHeight="1" x14ac:dyDescent="0.3">
      <c r="B151" s="84" t="s">
        <v>16</v>
      </c>
      <c r="C151" s="85"/>
      <c r="D151" s="85"/>
      <c r="E151" s="85"/>
      <c r="F151" s="85"/>
      <c r="G151" s="85"/>
      <c r="H151" s="207" t="s">
        <v>174</v>
      </c>
      <c r="I151" s="208"/>
      <c r="J151" s="190" t="s">
        <v>241</v>
      </c>
    </row>
    <row r="152" spans="2:10" ht="55.5" customHeight="1" thickBot="1" x14ac:dyDescent="0.35">
      <c r="B152" s="232" t="s">
        <v>31</v>
      </c>
      <c r="C152" s="233"/>
      <c r="D152" s="233"/>
      <c r="E152" s="233"/>
      <c r="F152" s="233"/>
      <c r="G152" s="233"/>
      <c r="H152" s="209"/>
      <c r="I152" s="210"/>
      <c r="J152" s="191"/>
    </row>
    <row r="153" spans="2:10" ht="15.6" x14ac:dyDescent="0.3">
      <c r="B153" s="86" t="s">
        <v>23</v>
      </c>
      <c r="C153" s="86" t="s">
        <v>18</v>
      </c>
      <c r="D153" s="101"/>
      <c r="E153" s="101"/>
      <c r="F153" s="101"/>
      <c r="G153" s="88" t="s">
        <v>246</v>
      </c>
      <c r="H153" s="199" t="s">
        <v>21</v>
      </c>
      <c r="I153" s="199"/>
      <c r="J153" s="192"/>
    </row>
    <row r="154" spans="2:10" x14ac:dyDescent="0.3">
      <c r="B154" s="44"/>
      <c r="C154" s="54"/>
      <c r="D154" s="50"/>
      <c r="E154" s="50"/>
      <c r="F154" s="50"/>
      <c r="G154" s="36"/>
      <c r="H154" s="184">
        <f>G154</f>
        <v>0</v>
      </c>
      <c r="I154" s="185"/>
      <c r="J154" s="39"/>
    </row>
    <row r="155" spans="2:10" x14ac:dyDescent="0.3">
      <c r="B155" s="44"/>
      <c r="C155" s="54"/>
      <c r="D155" s="50"/>
      <c r="E155" s="50"/>
      <c r="F155" s="50"/>
      <c r="G155" s="36"/>
      <c r="H155" s="184">
        <f t="shared" ref="H155:H159" si="16">G155</f>
        <v>0</v>
      </c>
      <c r="I155" s="185"/>
      <c r="J155" s="39"/>
    </row>
    <row r="156" spans="2:10" x14ac:dyDescent="0.3">
      <c r="B156" s="44"/>
      <c r="C156" s="54"/>
      <c r="D156" s="50"/>
      <c r="E156" s="50"/>
      <c r="F156" s="50"/>
      <c r="G156" s="36"/>
      <c r="H156" s="184">
        <f t="shared" si="16"/>
        <v>0</v>
      </c>
      <c r="I156" s="185"/>
      <c r="J156" s="39"/>
    </row>
    <row r="157" spans="2:10" x14ac:dyDescent="0.3">
      <c r="B157" s="44"/>
      <c r="C157" s="41"/>
      <c r="D157" s="49"/>
      <c r="E157" s="49"/>
      <c r="F157" s="49"/>
      <c r="G157" s="55"/>
      <c r="H157" s="184">
        <f t="shared" si="16"/>
        <v>0</v>
      </c>
      <c r="I157" s="185"/>
      <c r="J157" s="39"/>
    </row>
    <row r="158" spans="2:10" x14ac:dyDescent="0.3">
      <c r="B158" s="44"/>
      <c r="C158" s="41"/>
      <c r="D158" s="49"/>
      <c r="E158" s="49"/>
      <c r="F158" s="49"/>
      <c r="G158" s="55"/>
      <c r="H158" s="184">
        <f t="shared" si="16"/>
        <v>0</v>
      </c>
      <c r="I158" s="185"/>
      <c r="J158" s="39"/>
    </row>
    <row r="159" spans="2:10" ht="15" thickBot="1" x14ac:dyDescent="0.35">
      <c r="B159" s="44"/>
      <c r="C159" s="41"/>
      <c r="D159" s="49"/>
      <c r="E159" s="49"/>
      <c r="F159" s="49"/>
      <c r="G159" s="55"/>
      <c r="H159" s="184">
        <f t="shared" si="16"/>
        <v>0</v>
      </c>
      <c r="I159" s="185"/>
      <c r="J159" s="39"/>
    </row>
    <row r="160" spans="2:10" ht="15" thickBot="1" x14ac:dyDescent="0.35">
      <c r="B160" s="102"/>
      <c r="C160" s="107" t="s">
        <v>22</v>
      </c>
      <c r="D160" s="108"/>
      <c r="E160" s="115"/>
      <c r="F160" s="115"/>
      <c r="G160" s="106">
        <f>SUM(G154:G159)</f>
        <v>0</v>
      </c>
      <c r="H160" s="198">
        <f>SUM(H154:H159)</f>
        <v>0</v>
      </c>
      <c r="I160" s="199"/>
      <c r="J160" s="114"/>
    </row>
    <row r="161" spans="2:10" ht="15" thickBot="1" x14ac:dyDescent="0.35">
      <c r="B161"/>
      <c r="C161"/>
      <c r="D161"/>
      <c r="E161"/>
      <c r="F161"/>
      <c r="G161"/>
      <c r="H161"/>
      <c r="I161"/>
      <c r="J161" s="82"/>
    </row>
    <row r="162" spans="2:10" ht="21" x14ac:dyDescent="0.4">
      <c r="B162" s="193" t="s">
        <v>11</v>
      </c>
      <c r="C162" s="194"/>
      <c r="D162" s="194"/>
      <c r="E162" s="194"/>
      <c r="F162" s="194"/>
      <c r="G162" s="194"/>
      <c r="H162" s="196" t="s">
        <v>160</v>
      </c>
      <c r="I162" s="197"/>
      <c r="J162" s="83" t="s">
        <v>185</v>
      </c>
    </row>
    <row r="163" spans="2:10" ht="15.75" customHeight="1" x14ac:dyDescent="0.3">
      <c r="B163" s="84" t="s">
        <v>16</v>
      </c>
      <c r="C163" s="85"/>
      <c r="D163" s="85"/>
      <c r="E163" s="85"/>
      <c r="F163" s="85"/>
      <c r="G163" s="85"/>
      <c r="H163" s="207" t="s">
        <v>174</v>
      </c>
      <c r="I163" s="208"/>
      <c r="J163" s="190" t="s">
        <v>241</v>
      </c>
    </row>
    <row r="164" spans="2:10" ht="65.25" customHeight="1" thickBot="1" x14ac:dyDescent="0.35">
      <c r="B164" s="202" t="s">
        <v>32</v>
      </c>
      <c r="C164" s="203"/>
      <c r="D164" s="203"/>
      <c r="E164" s="203"/>
      <c r="F164" s="203"/>
      <c r="G164" s="203"/>
      <c r="H164" s="209"/>
      <c r="I164" s="210"/>
      <c r="J164" s="191"/>
    </row>
    <row r="165" spans="2:10" ht="15.6" x14ac:dyDescent="0.3">
      <c r="B165" s="86" t="s">
        <v>26</v>
      </c>
      <c r="C165" s="86" t="s">
        <v>18</v>
      </c>
      <c r="D165" s="101"/>
      <c r="E165" s="87" t="s">
        <v>27</v>
      </c>
      <c r="F165" s="87" t="s">
        <v>25</v>
      </c>
      <c r="G165" s="88" t="s">
        <v>246</v>
      </c>
      <c r="H165" s="100" t="s">
        <v>27</v>
      </c>
      <c r="I165" s="100" t="s">
        <v>21</v>
      </c>
      <c r="J165" s="192"/>
    </row>
    <row r="166" spans="2:10" x14ac:dyDescent="0.3">
      <c r="B166" s="40"/>
      <c r="C166" s="33"/>
      <c r="D166" s="47"/>
      <c r="E166" s="34"/>
      <c r="F166" s="35"/>
      <c r="G166" s="55">
        <f>SUM(E166*F166)</f>
        <v>0</v>
      </c>
      <c r="H166" s="52">
        <f>E166</f>
        <v>0</v>
      </c>
      <c r="I166" s="45">
        <f>SUM(H166*F166)</f>
        <v>0</v>
      </c>
      <c r="J166" s="39"/>
    </row>
    <row r="167" spans="2:10" x14ac:dyDescent="0.3">
      <c r="B167" s="40"/>
      <c r="C167" s="41"/>
      <c r="D167" s="49"/>
      <c r="E167" s="42"/>
      <c r="F167" s="43"/>
      <c r="G167" s="55">
        <f>SUM(E167*F167)</f>
        <v>0</v>
      </c>
      <c r="H167" s="52">
        <f t="shared" ref="H167:H172" si="17">E167</f>
        <v>0</v>
      </c>
      <c r="I167" s="45">
        <f t="shared" ref="I167:I172" si="18">SUM(H167*F167)</f>
        <v>0</v>
      </c>
      <c r="J167" s="39"/>
    </row>
    <row r="168" spans="2:10" x14ac:dyDescent="0.3">
      <c r="B168" s="40"/>
      <c r="C168" s="41"/>
      <c r="D168" s="49"/>
      <c r="E168" s="42"/>
      <c r="F168" s="43"/>
      <c r="G168" s="55">
        <f t="shared" ref="G168:G172" si="19">SUM(E168*F168)</f>
        <v>0</v>
      </c>
      <c r="H168" s="52">
        <f t="shared" si="17"/>
        <v>0</v>
      </c>
      <c r="I168" s="45">
        <f t="shared" si="18"/>
        <v>0</v>
      </c>
      <c r="J168" s="39"/>
    </row>
    <row r="169" spans="2:10" x14ac:dyDescent="0.3">
      <c r="B169" s="40"/>
      <c r="C169" s="41"/>
      <c r="D169" s="49"/>
      <c r="E169" s="42"/>
      <c r="F169" s="43"/>
      <c r="G169" s="55">
        <f t="shared" si="19"/>
        <v>0</v>
      </c>
      <c r="H169" s="52">
        <f t="shared" si="17"/>
        <v>0</v>
      </c>
      <c r="I169" s="45">
        <f t="shared" si="18"/>
        <v>0</v>
      </c>
      <c r="J169" s="39"/>
    </row>
    <row r="170" spans="2:10" x14ac:dyDescent="0.3">
      <c r="B170" s="40"/>
      <c r="C170" s="41"/>
      <c r="D170" s="49"/>
      <c r="E170" s="42"/>
      <c r="F170" s="43"/>
      <c r="G170" s="55">
        <f t="shared" si="19"/>
        <v>0</v>
      </c>
      <c r="H170" s="52">
        <f t="shared" si="17"/>
        <v>0</v>
      </c>
      <c r="I170" s="45">
        <f t="shared" si="18"/>
        <v>0</v>
      </c>
      <c r="J170" s="39"/>
    </row>
    <row r="171" spans="2:10" x14ac:dyDescent="0.3">
      <c r="B171" s="40"/>
      <c r="C171" s="41"/>
      <c r="D171" s="49"/>
      <c r="E171" s="42"/>
      <c r="F171" s="43"/>
      <c r="G171" s="55">
        <f t="shared" si="19"/>
        <v>0</v>
      </c>
      <c r="H171" s="52">
        <f t="shared" si="17"/>
        <v>0</v>
      </c>
      <c r="I171" s="45">
        <f t="shared" si="18"/>
        <v>0</v>
      </c>
      <c r="J171" s="39"/>
    </row>
    <row r="172" spans="2:10" ht="15" thickBot="1" x14ac:dyDescent="0.35">
      <c r="B172" s="44"/>
      <c r="C172" s="41"/>
      <c r="D172" s="49"/>
      <c r="E172" s="42"/>
      <c r="F172" s="43"/>
      <c r="G172" s="55">
        <f t="shared" si="19"/>
        <v>0</v>
      </c>
      <c r="H172" s="52">
        <f t="shared" si="17"/>
        <v>0</v>
      </c>
      <c r="I172" s="45">
        <f t="shared" si="18"/>
        <v>0</v>
      </c>
      <c r="J172" s="39"/>
    </row>
    <row r="173" spans="2:10" ht="15" thickBot="1" x14ac:dyDescent="0.35">
      <c r="B173" s="102"/>
      <c r="C173" s="107" t="s">
        <v>22</v>
      </c>
      <c r="D173" s="116"/>
      <c r="E173" s="117"/>
      <c r="F173" s="117"/>
      <c r="G173" s="118">
        <f>SUM(G166:G172)</f>
        <v>0</v>
      </c>
      <c r="H173" s="198">
        <f>SUM(I166:I172)</f>
        <v>0</v>
      </c>
      <c r="I173" s="199"/>
      <c r="J173" s="114"/>
    </row>
    <row r="174" spans="2:10" ht="15" thickBot="1" x14ac:dyDescent="0.35">
      <c r="B174"/>
      <c r="C174"/>
      <c r="D174"/>
      <c r="E174"/>
      <c r="F174"/>
      <c r="G174"/>
      <c r="H174"/>
      <c r="I174"/>
      <c r="J174" s="82"/>
    </row>
    <row r="175" spans="2:10" ht="21.6" thickBot="1" x14ac:dyDescent="0.45">
      <c r="B175" s="193" t="s">
        <v>129</v>
      </c>
      <c r="C175" s="194"/>
      <c r="D175" s="194"/>
      <c r="E175" s="195"/>
      <c r="F175" s="195"/>
      <c r="G175" s="195"/>
      <c r="H175" s="196" t="s">
        <v>160</v>
      </c>
      <c r="I175" s="197"/>
      <c r="J175" s="83" t="s">
        <v>185</v>
      </c>
    </row>
    <row r="176" spans="2:10" ht="43.2" x14ac:dyDescent="0.3">
      <c r="B176" s="119" t="s">
        <v>16</v>
      </c>
      <c r="C176" s="120" t="s">
        <v>18</v>
      </c>
      <c r="D176" s="121" t="s">
        <v>133</v>
      </c>
      <c r="E176" s="122" t="s">
        <v>135</v>
      </c>
      <c r="F176" s="123" t="s">
        <v>134</v>
      </c>
      <c r="G176" s="124" t="s">
        <v>136</v>
      </c>
      <c r="H176" s="204" t="s">
        <v>174</v>
      </c>
      <c r="I176" s="204"/>
      <c r="J176" s="125" t="s">
        <v>241</v>
      </c>
    </row>
    <row r="177" spans="1:10" x14ac:dyDescent="0.3">
      <c r="B177" s="32"/>
      <c r="C177" s="33"/>
      <c r="D177" s="56"/>
      <c r="E177" s="57"/>
      <c r="F177" s="56"/>
      <c r="G177" s="36">
        <f t="shared" ref="G177:G183" si="20">ROUND(D177*E177*F177,)</f>
        <v>0</v>
      </c>
      <c r="H177" s="184">
        <f>G177</f>
        <v>0</v>
      </c>
      <c r="I177" s="185"/>
      <c r="J177" s="80"/>
    </row>
    <row r="178" spans="1:10" x14ac:dyDescent="0.3">
      <c r="B178" s="32"/>
      <c r="C178" s="33"/>
      <c r="D178" s="56"/>
      <c r="E178" s="57"/>
      <c r="F178" s="56"/>
      <c r="G178" s="36">
        <f t="shared" si="20"/>
        <v>0</v>
      </c>
      <c r="H178" s="184">
        <f t="shared" ref="H178:H183" si="21">G178</f>
        <v>0</v>
      </c>
      <c r="I178" s="185"/>
      <c r="J178" s="80"/>
    </row>
    <row r="179" spans="1:10" x14ac:dyDescent="0.3">
      <c r="B179" s="32"/>
      <c r="C179" s="33"/>
      <c r="D179" s="56"/>
      <c r="E179" s="57"/>
      <c r="F179" s="56"/>
      <c r="G179" s="36">
        <f t="shared" si="20"/>
        <v>0</v>
      </c>
      <c r="H179" s="184">
        <f t="shared" si="21"/>
        <v>0</v>
      </c>
      <c r="I179" s="185"/>
      <c r="J179" s="39"/>
    </row>
    <row r="180" spans="1:10" x14ac:dyDescent="0.3">
      <c r="B180" s="32"/>
      <c r="C180" s="33"/>
      <c r="D180" s="56"/>
      <c r="E180" s="57"/>
      <c r="F180" s="56"/>
      <c r="G180" s="36">
        <f t="shared" si="20"/>
        <v>0</v>
      </c>
      <c r="H180" s="184">
        <f t="shared" si="21"/>
        <v>0</v>
      </c>
      <c r="I180" s="185"/>
      <c r="J180" s="39"/>
    </row>
    <row r="181" spans="1:10" x14ac:dyDescent="0.3">
      <c r="B181" s="32"/>
      <c r="C181" s="33"/>
      <c r="D181" s="56"/>
      <c r="E181" s="57"/>
      <c r="F181" s="56"/>
      <c r="G181" s="36">
        <f t="shared" si="20"/>
        <v>0</v>
      </c>
      <c r="H181" s="184">
        <f t="shared" si="21"/>
        <v>0</v>
      </c>
      <c r="I181" s="185"/>
      <c r="J181" s="39"/>
    </row>
    <row r="182" spans="1:10" x14ac:dyDescent="0.3">
      <c r="B182" s="32"/>
      <c r="C182" s="33"/>
      <c r="D182" s="56"/>
      <c r="E182" s="57"/>
      <c r="F182" s="56"/>
      <c r="G182" s="36">
        <f t="shared" si="20"/>
        <v>0</v>
      </c>
      <c r="H182" s="184">
        <f t="shared" si="21"/>
        <v>0</v>
      </c>
      <c r="I182" s="185"/>
      <c r="J182" s="39"/>
    </row>
    <row r="183" spans="1:10" x14ac:dyDescent="0.3">
      <c r="B183" s="32"/>
      <c r="C183" s="33"/>
      <c r="D183" s="56"/>
      <c r="E183" s="57"/>
      <c r="F183" s="56"/>
      <c r="G183" s="36">
        <f t="shared" si="20"/>
        <v>0</v>
      </c>
      <c r="H183" s="184">
        <f t="shared" si="21"/>
        <v>0</v>
      </c>
      <c r="I183" s="185"/>
      <c r="J183" s="39"/>
    </row>
    <row r="184" spans="1:10" ht="15" thickBot="1" x14ac:dyDescent="0.35">
      <c r="A184"/>
      <c r="B184" s="126"/>
      <c r="C184" s="109" t="s">
        <v>22</v>
      </c>
      <c r="D184" s="102"/>
      <c r="E184" s="102"/>
      <c r="F184" s="127"/>
      <c r="G184" s="113">
        <f>SUM(G177:G183)</f>
        <v>0</v>
      </c>
      <c r="H184" s="198">
        <f>SUM(H177:H183)</f>
        <v>0</v>
      </c>
      <c r="I184" s="199"/>
      <c r="J184" s="114"/>
    </row>
    <row r="185" spans="1:10" ht="45.75" customHeight="1" x14ac:dyDescent="0.3">
      <c r="A185" s="181" t="s">
        <v>242</v>
      </c>
      <c r="B185" s="182"/>
      <c r="C185" s="182"/>
      <c r="D185" s="182"/>
      <c r="E185" s="182"/>
      <c r="F185" s="182"/>
      <c r="G185" s="182"/>
      <c r="H185" s="182"/>
      <c r="I185" s="182"/>
      <c r="J185" s="182"/>
    </row>
    <row r="187" spans="1:10" ht="22.8" x14ac:dyDescent="0.3">
      <c r="B187" s="255" t="s">
        <v>124</v>
      </c>
      <c r="C187" s="255"/>
      <c r="D187" s="255"/>
      <c r="E187" s="256"/>
      <c r="F187" s="256"/>
      <c r="G187" s="256"/>
      <c r="H187" s="256"/>
      <c r="I187" s="257"/>
    </row>
    <row r="188" spans="1:10" ht="135" customHeight="1" x14ac:dyDescent="0.3">
      <c r="B188" s="258" t="s">
        <v>182</v>
      </c>
      <c r="C188" s="258"/>
      <c r="D188" s="258"/>
      <c r="E188" s="259"/>
      <c r="F188" s="259"/>
      <c r="G188" s="259"/>
      <c r="H188" s="259"/>
      <c r="I188" s="260"/>
    </row>
    <row r="189" spans="1:10" s="15" customFormat="1" ht="15.6" x14ac:dyDescent="0.3">
      <c r="B189" s="128" t="s">
        <v>121</v>
      </c>
      <c r="C189" s="261" t="s">
        <v>122</v>
      </c>
      <c r="D189" s="262"/>
      <c r="E189" s="262"/>
      <c r="F189" s="262"/>
      <c r="G189" s="262"/>
      <c r="H189" s="261" t="s">
        <v>87</v>
      </c>
      <c r="I189" s="262"/>
    </row>
    <row r="190" spans="1:10" s="15" customFormat="1" ht="32.25" customHeight="1" x14ac:dyDescent="0.3">
      <c r="B190" s="129">
        <v>1</v>
      </c>
      <c r="C190" s="251" t="s">
        <v>183</v>
      </c>
      <c r="D190" s="252"/>
      <c r="E190" s="252"/>
      <c r="F190" s="252"/>
      <c r="G190" s="252"/>
      <c r="H190" s="253"/>
      <c r="I190" s="254"/>
    </row>
    <row r="191" spans="1:10" s="15" customFormat="1" ht="61.5" customHeight="1" x14ac:dyDescent="0.3">
      <c r="B191" s="129">
        <v>2</v>
      </c>
      <c r="C191" s="251" t="s">
        <v>179</v>
      </c>
      <c r="D191" s="252"/>
      <c r="E191" s="252"/>
      <c r="F191" s="252"/>
      <c r="G191" s="252"/>
      <c r="H191" s="269"/>
      <c r="I191" s="270"/>
    </row>
    <row r="192" spans="1:10" s="15" customFormat="1" ht="70.5" customHeight="1" x14ac:dyDescent="0.3">
      <c r="B192" s="129">
        <v>3</v>
      </c>
      <c r="C192" s="251" t="s">
        <v>180</v>
      </c>
      <c r="D192" s="252"/>
      <c r="E192" s="252"/>
      <c r="F192" s="252"/>
      <c r="G192" s="252"/>
      <c r="H192" s="269"/>
      <c r="I192" s="270"/>
    </row>
    <row r="193" spans="2:18" s="15" customFormat="1" ht="77.25" customHeight="1" x14ac:dyDescent="0.3">
      <c r="B193" s="129">
        <v>4</v>
      </c>
      <c r="C193" s="251" t="s">
        <v>123</v>
      </c>
      <c r="D193" s="252"/>
      <c r="E193" s="252"/>
      <c r="F193" s="252"/>
      <c r="G193" s="252"/>
      <c r="H193" s="253"/>
      <c r="I193" s="254"/>
    </row>
    <row r="194" spans="2:18" s="15" customFormat="1" ht="60" customHeight="1" x14ac:dyDescent="0.3">
      <c r="B194" s="129">
        <v>5</v>
      </c>
      <c r="C194" s="251" t="s">
        <v>176</v>
      </c>
      <c r="D194" s="252"/>
      <c r="E194" s="252"/>
      <c r="F194" s="252"/>
      <c r="G194" s="252"/>
      <c r="H194" s="269"/>
      <c r="I194" s="270"/>
    </row>
    <row r="195" spans="2:18" s="15" customFormat="1" ht="59.25" customHeight="1" x14ac:dyDescent="0.3">
      <c r="B195" s="129">
        <v>6</v>
      </c>
      <c r="C195" s="251" t="s">
        <v>177</v>
      </c>
      <c r="D195" s="252"/>
      <c r="E195" s="252"/>
      <c r="F195" s="252"/>
      <c r="G195" s="252"/>
      <c r="H195" s="269"/>
      <c r="I195" s="270"/>
    </row>
    <row r="196" spans="2:18" s="15" customFormat="1" ht="87" customHeight="1" x14ac:dyDescent="0.3">
      <c r="B196" s="129">
        <v>7</v>
      </c>
      <c r="C196" s="251" t="s">
        <v>178</v>
      </c>
      <c r="D196" s="252"/>
      <c r="E196" s="252"/>
      <c r="F196" s="252"/>
      <c r="G196" s="252"/>
      <c r="H196" s="269"/>
      <c r="I196" s="270"/>
    </row>
    <row r="197" spans="2:18" s="15" customFormat="1" ht="77.25" customHeight="1" x14ac:dyDescent="0.3">
      <c r="B197" s="129">
        <v>8</v>
      </c>
      <c r="C197" s="251" t="s">
        <v>181</v>
      </c>
      <c r="D197" s="252"/>
      <c r="E197" s="252"/>
      <c r="F197" s="252"/>
      <c r="G197" s="252"/>
      <c r="H197" s="269"/>
      <c r="I197" s="270"/>
    </row>
    <row r="199" spans="2:18" ht="23.4" x14ac:dyDescent="0.45">
      <c r="B199" s="263" t="s">
        <v>128</v>
      </c>
      <c r="C199" s="263"/>
      <c r="D199" s="263"/>
      <c r="E199" s="263"/>
      <c r="F199" s="263"/>
      <c r="G199" s="263"/>
      <c r="H199" s="263"/>
      <c r="I199" s="263"/>
      <c r="J199" s="263"/>
      <c r="K199" s="263"/>
      <c r="L199" s="263"/>
      <c r="M199" s="263"/>
      <c r="N199" s="263"/>
      <c r="O199" s="263"/>
      <c r="P199" s="263"/>
      <c r="Q199" s="263"/>
      <c r="R199" s="263"/>
    </row>
    <row r="200" spans="2:18" ht="145.5" customHeight="1" x14ac:dyDescent="0.3">
      <c r="B200" s="130" t="s">
        <v>253</v>
      </c>
      <c r="C200" s="130" t="s">
        <v>165</v>
      </c>
      <c r="D200" s="130" t="s">
        <v>166</v>
      </c>
      <c r="E200" s="130" t="s">
        <v>167</v>
      </c>
      <c r="F200" s="130" t="s">
        <v>168</v>
      </c>
      <c r="G200" s="130" t="s">
        <v>169</v>
      </c>
      <c r="H200" s="130" t="s">
        <v>170</v>
      </c>
      <c r="I200" s="131" t="s">
        <v>171</v>
      </c>
      <c r="J200" s="131" t="s">
        <v>172</v>
      </c>
      <c r="K200" s="130" t="s">
        <v>173</v>
      </c>
      <c r="L200" s="130" t="s">
        <v>125</v>
      </c>
      <c r="M200" s="132" t="s">
        <v>254</v>
      </c>
      <c r="N200" s="132" t="s">
        <v>235</v>
      </c>
      <c r="O200" s="133" t="s">
        <v>126</v>
      </c>
      <c r="P200" s="134" t="s">
        <v>127</v>
      </c>
      <c r="Q200"/>
      <c r="R200"/>
    </row>
    <row r="201" spans="2:18" s="59" customFormat="1" ht="86.4" x14ac:dyDescent="0.3">
      <c r="B201" s="13"/>
      <c r="C201" s="13"/>
      <c r="D201" s="13"/>
      <c r="E201" s="13"/>
      <c r="F201" s="13"/>
      <c r="G201" s="13"/>
      <c r="H201" s="13"/>
      <c r="I201" s="13"/>
      <c r="J201" s="13"/>
      <c r="K201" s="13"/>
      <c r="L201" s="13"/>
      <c r="M201" s="135">
        <f>SUM(C201:L201)</f>
        <v>0</v>
      </c>
      <c r="N201" s="136">
        <f>SUM(G106+G119+G135+G148+G160+G173+G184)</f>
        <v>0</v>
      </c>
      <c r="O201" s="137">
        <f>SUM(H106+H119+H135+H148+H160+H173+H184)</f>
        <v>0</v>
      </c>
      <c r="P201" s="58" t="s">
        <v>249</v>
      </c>
    </row>
  </sheetData>
  <sheetProtection algorithmName="SHA-512" hashValue="HaAEn7YENKexr8OBQ6vS5t4KZ9ogCCL32I6drvsbuHIkDaj1DsG8ZQIqGSgHikPUxqUe+oAEq3XdDssxm8pUBg==" saltValue="BprPZtbLRWSoKfKpaZzbaQ==" spinCount="100000" sheet="1" objects="1" scenarios="1"/>
  <protectedRanges>
    <protectedRange sqref="D190:D197" name="Competitive Criteria Input"/>
  </protectedRanges>
  <mergeCells count="177">
    <mergeCell ref="J59:K59"/>
    <mergeCell ref="J60:K60"/>
    <mergeCell ref="J61:K61"/>
    <mergeCell ref="J62:K62"/>
    <mergeCell ref="J63:K63"/>
    <mergeCell ref="J64:K64"/>
    <mergeCell ref="J65:K65"/>
    <mergeCell ref="J66:K66"/>
    <mergeCell ref="J67:K67"/>
    <mergeCell ref="B2:I2"/>
    <mergeCell ref="B3:C3"/>
    <mergeCell ref="B4:I4"/>
    <mergeCell ref="B5:I5"/>
    <mergeCell ref="C6:I6"/>
    <mergeCell ref="C7:I7"/>
    <mergeCell ref="D8:F8"/>
    <mergeCell ref="D19:I19"/>
    <mergeCell ref="D20:I20"/>
    <mergeCell ref="D21:I21"/>
    <mergeCell ref="D22:I22"/>
    <mergeCell ref="D23:I23"/>
    <mergeCell ref="D24:I24"/>
    <mergeCell ref="B12:I12"/>
    <mergeCell ref="C13:I13"/>
    <mergeCell ref="C14:I14"/>
    <mergeCell ref="B16:I16"/>
    <mergeCell ref="D17:I17"/>
    <mergeCell ref="D18:I18"/>
    <mergeCell ref="B33:I33"/>
    <mergeCell ref="D34:I34"/>
    <mergeCell ref="D35:I35"/>
    <mergeCell ref="D36:I36"/>
    <mergeCell ref="D37:I37"/>
    <mergeCell ref="D38:I38"/>
    <mergeCell ref="D25:I25"/>
    <mergeCell ref="D26:I26"/>
    <mergeCell ref="B28:I28"/>
    <mergeCell ref="D29:I29"/>
    <mergeCell ref="D30:I30"/>
    <mergeCell ref="D31:I31"/>
    <mergeCell ref="B44:C44"/>
    <mergeCell ref="D44:I44"/>
    <mergeCell ref="B45:C45"/>
    <mergeCell ref="D45:I45"/>
    <mergeCell ref="B47:I47"/>
    <mergeCell ref="B57:I57"/>
    <mergeCell ref="B40:I40"/>
    <mergeCell ref="B41:C41"/>
    <mergeCell ref="D41:I41"/>
    <mergeCell ref="B42:C42"/>
    <mergeCell ref="D42:I42"/>
    <mergeCell ref="B43:C43"/>
    <mergeCell ref="D43:I43"/>
    <mergeCell ref="C61:E61"/>
    <mergeCell ref="F61:G61"/>
    <mergeCell ref="H61:I61"/>
    <mergeCell ref="C62:E62"/>
    <mergeCell ref="F62:G62"/>
    <mergeCell ref="H62:I62"/>
    <mergeCell ref="B58:I58"/>
    <mergeCell ref="C59:E59"/>
    <mergeCell ref="F59:G59"/>
    <mergeCell ref="H59:I59"/>
    <mergeCell ref="C60:E60"/>
    <mergeCell ref="F60:G60"/>
    <mergeCell ref="H60:I60"/>
    <mergeCell ref="C65:E65"/>
    <mergeCell ref="F65:G65"/>
    <mergeCell ref="H65:I65"/>
    <mergeCell ref="C66:E66"/>
    <mergeCell ref="F66:G66"/>
    <mergeCell ref="H66:I66"/>
    <mergeCell ref="C63:E63"/>
    <mergeCell ref="F63:G63"/>
    <mergeCell ref="H63:I63"/>
    <mergeCell ref="C64:E64"/>
    <mergeCell ref="F64:G64"/>
    <mergeCell ref="H64:I64"/>
    <mergeCell ref="T77:U77"/>
    <mergeCell ref="D78:I78"/>
    <mergeCell ref="C69:E69"/>
    <mergeCell ref="F69:G69"/>
    <mergeCell ref="H69:I69"/>
    <mergeCell ref="B71:I71"/>
    <mergeCell ref="D72:I72"/>
    <mergeCell ref="D73:I73"/>
    <mergeCell ref="C67:E67"/>
    <mergeCell ref="F67:G67"/>
    <mergeCell ref="H67:I67"/>
    <mergeCell ref="C68:E68"/>
    <mergeCell ref="F68:G68"/>
    <mergeCell ref="H68:I68"/>
    <mergeCell ref="J68:K68"/>
    <mergeCell ref="J69:K69"/>
    <mergeCell ref="D79:I79"/>
    <mergeCell ref="B82:I82"/>
    <mergeCell ref="A93:G93"/>
    <mergeCell ref="B94:G94"/>
    <mergeCell ref="H94:I94"/>
    <mergeCell ref="H95:I96"/>
    <mergeCell ref="D74:I74"/>
    <mergeCell ref="D75:I75"/>
    <mergeCell ref="D76:I76"/>
    <mergeCell ref="D77:I77"/>
    <mergeCell ref="H119:I119"/>
    <mergeCell ref="B121:G121"/>
    <mergeCell ref="H121:I121"/>
    <mergeCell ref="H122:I123"/>
    <mergeCell ref="J122:J124"/>
    <mergeCell ref="B123:G123"/>
    <mergeCell ref="J95:J97"/>
    <mergeCell ref="B96:G96"/>
    <mergeCell ref="H106:I106"/>
    <mergeCell ref="B108:G108"/>
    <mergeCell ref="H108:I108"/>
    <mergeCell ref="H109:I110"/>
    <mergeCell ref="J109:J111"/>
    <mergeCell ref="B110:G110"/>
    <mergeCell ref="H148:I148"/>
    <mergeCell ref="B150:G150"/>
    <mergeCell ref="H150:I150"/>
    <mergeCell ref="H151:I152"/>
    <mergeCell ref="J151:J153"/>
    <mergeCell ref="B152:G152"/>
    <mergeCell ref="H153:I153"/>
    <mergeCell ref="H135:I135"/>
    <mergeCell ref="B137:G137"/>
    <mergeCell ref="H137:I137"/>
    <mergeCell ref="H138:I139"/>
    <mergeCell ref="J138:J140"/>
    <mergeCell ref="B139:G139"/>
    <mergeCell ref="H160:I160"/>
    <mergeCell ref="B162:G162"/>
    <mergeCell ref="H162:I162"/>
    <mergeCell ref="H163:I164"/>
    <mergeCell ref="J163:J165"/>
    <mergeCell ref="B164:G164"/>
    <mergeCell ref="H154:I154"/>
    <mergeCell ref="H155:I155"/>
    <mergeCell ref="H156:I156"/>
    <mergeCell ref="H157:I157"/>
    <mergeCell ref="H158:I158"/>
    <mergeCell ref="H159:I159"/>
    <mergeCell ref="H179:I179"/>
    <mergeCell ref="H180:I180"/>
    <mergeCell ref="H181:I181"/>
    <mergeCell ref="H182:I182"/>
    <mergeCell ref="H183:I183"/>
    <mergeCell ref="H184:I184"/>
    <mergeCell ref="H173:I173"/>
    <mergeCell ref="B175:G175"/>
    <mergeCell ref="H175:I175"/>
    <mergeCell ref="H176:I176"/>
    <mergeCell ref="H177:I177"/>
    <mergeCell ref="H178:I178"/>
    <mergeCell ref="C191:G191"/>
    <mergeCell ref="H191:I191"/>
    <mergeCell ref="C192:G192"/>
    <mergeCell ref="H192:I192"/>
    <mergeCell ref="C193:G193"/>
    <mergeCell ref="H193:I193"/>
    <mergeCell ref="A185:J185"/>
    <mergeCell ref="B187:I187"/>
    <mergeCell ref="B188:I188"/>
    <mergeCell ref="C189:G189"/>
    <mergeCell ref="H189:I189"/>
    <mergeCell ref="C190:G190"/>
    <mergeCell ref="H190:I190"/>
    <mergeCell ref="C197:G197"/>
    <mergeCell ref="H197:I197"/>
    <mergeCell ref="B199:R199"/>
    <mergeCell ref="C194:G194"/>
    <mergeCell ref="H194:I194"/>
    <mergeCell ref="C195:G195"/>
    <mergeCell ref="H195:I195"/>
    <mergeCell ref="C196:G196"/>
    <mergeCell ref="H196:I196"/>
  </mergeCells>
  <conditionalFormatting sqref="H98:H105">
    <cfRule type="expression" dxfId="19" priority="18">
      <formula>H98&lt;&gt;SUM(D98*F98)</formula>
    </cfRule>
  </conditionalFormatting>
  <conditionalFormatting sqref="H112:H118">
    <cfRule type="expression" dxfId="18" priority="16">
      <formula>H112&lt;&gt;E112</formula>
    </cfRule>
  </conditionalFormatting>
  <conditionalFormatting sqref="H125:H134">
    <cfRule type="expression" dxfId="17" priority="14">
      <formula>H125&lt;&gt;E125</formula>
    </cfRule>
  </conditionalFormatting>
  <conditionalFormatting sqref="H141:H147">
    <cfRule type="expression" dxfId="16" priority="5">
      <formula>H141&lt;&gt;E141</formula>
    </cfRule>
  </conditionalFormatting>
  <conditionalFormatting sqref="H166:H172">
    <cfRule type="expression" dxfId="15" priority="3">
      <formula>H166&lt;&gt;E166</formula>
    </cfRule>
  </conditionalFormatting>
  <conditionalFormatting sqref="H154:I154">
    <cfRule type="expression" dxfId="14" priority="1">
      <formula>H154&lt;&gt;G154</formula>
    </cfRule>
  </conditionalFormatting>
  <conditionalFormatting sqref="H154:I159">
    <cfRule type="expression" dxfId="13" priority="20">
      <formula>$H154&lt;&gt;$G154</formula>
    </cfRule>
  </conditionalFormatting>
  <conditionalFormatting sqref="H177:I183">
    <cfRule type="expression" dxfId="12" priority="19">
      <formula>$H177&lt;&gt;$G177</formula>
    </cfRule>
  </conditionalFormatting>
  <conditionalFormatting sqref="I98:I105">
    <cfRule type="expression" dxfId="11" priority="17">
      <formula>I98&lt;&gt;G98</formula>
    </cfRule>
  </conditionalFormatting>
  <conditionalFormatting sqref="I112:I118">
    <cfRule type="expression" dxfId="10" priority="15">
      <formula>I112&lt;&gt;G112</formula>
    </cfRule>
  </conditionalFormatting>
  <conditionalFormatting sqref="I125:I134">
    <cfRule type="expression" dxfId="9" priority="13">
      <formula>I125&lt;&gt;SUM(E125*F125)</formula>
    </cfRule>
  </conditionalFormatting>
  <conditionalFormatting sqref="I141:I147">
    <cfRule type="expression" dxfId="8" priority="4">
      <formula>I141&lt;&gt;SUM(E141*F141)</formula>
    </cfRule>
  </conditionalFormatting>
  <conditionalFormatting sqref="I166:I172">
    <cfRule type="expression" dxfId="7" priority="2">
      <formula>I166&lt;&gt;SUM(E166*F166)</formula>
    </cfRule>
  </conditionalFormatting>
  <conditionalFormatting sqref="J98:J106">
    <cfRule type="expression" dxfId="6" priority="12">
      <formula>J98&lt;&gt;""</formula>
    </cfRule>
  </conditionalFormatting>
  <conditionalFormatting sqref="J112:J119">
    <cfRule type="expression" dxfId="5" priority="11">
      <formula>J112&lt;&gt;""</formula>
    </cfRule>
  </conditionalFormatting>
  <conditionalFormatting sqref="J125:J135">
    <cfRule type="expression" dxfId="4" priority="10">
      <formula>J125&lt;&gt;""</formula>
    </cfRule>
  </conditionalFormatting>
  <conditionalFormatting sqref="J141:J148">
    <cfRule type="expression" dxfId="3" priority="9">
      <formula>J141&lt;&gt;""</formula>
    </cfRule>
  </conditionalFormatting>
  <conditionalFormatting sqref="J154:J160">
    <cfRule type="expression" dxfId="2" priority="8">
      <formula>J154&lt;&gt;""</formula>
    </cfRule>
  </conditionalFormatting>
  <conditionalFormatting sqref="J166:J173">
    <cfRule type="expression" dxfId="1" priority="7">
      <formula>J166&lt;&gt;""</formula>
    </cfRule>
  </conditionalFormatting>
  <conditionalFormatting sqref="J179:J184">
    <cfRule type="expression" dxfId="0" priority="6">
      <formula>J179&lt;&gt;""</formula>
    </cfRule>
  </conditionalFormatting>
  <dataValidations count="5">
    <dataValidation type="list" errorStyle="information" allowBlank="1" showInputMessage="1" showErrorMessage="1" sqref="H190:I197" xr:uid="{D50897AD-A9E6-474C-999E-5EB4DB317ED0}">
      <formula1>$D$3:$E$3</formula1>
    </dataValidation>
    <dataValidation type="list" allowBlank="1" showInputMessage="1" showErrorMessage="1" sqref="C17:C26 C29:C31 C34:C39 C72:C79" xr:uid="{BD2DD987-499C-4DE8-97EF-C186DC143582}">
      <formula1>$D$3:$F$3</formula1>
    </dataValidation>
    <dataValidation type="list" allowBlank="1" showInputMessage="1" showErrorMessage="1" sqref="D191" xr:uid="{2CBE638B-331D-402F-BA75-5733389A3369}">
      <formula1>"6 Months, 12 Months"</formula1>
    </dataValidation>
    <dataValidation type="list" allowBlank="1" showInputMessage="1" showErrorMessage="1" error="Input must be a number between 0 and 100" sqref="D190:D197" xr:uid="{F3C4F926-54FB-4808-A40E-FAE5ED44AA75}">
      <formula1>"Yes, No"</formula1>
    </dataValidation>
    <dataValidation type="list" allowBlank="1" showInputMessage="1" showErrorMessage="1" sqref="C166:C172 C141:C147 C154:C159 C98:C105 C112:C118 C125:C134 C177:C183" xr:uid="{87D915F6-B241-438F-9B7C-384B0D1C441E}">
      <formula1>$C$83:$H$83</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d10a50-05d3-4dc1-98b0-de2573f3a0b5">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TaxCatchAll xmlns="51c0a088-e71b-4a5f-92d7-d6bdc177e78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CA4055BECC0874EB0E069738456469E" ma:contentTypeVersion="195" ma:contentTypeDescription="Create a new document." ma:contentTypeScope="" ma:versionID="e8fd3511d1ce22d52d1d1e774bea1bc6">
  <xsd:schema xmlns:xsd="http://www.w3.org/2001/XMLSchema" xmlns:xs="http://www.w3.org/2001/XMLSchema" xmlns:p="http://schemas.microsoft.com/office/2006/metadata/properties" xmlns:ns1="http://schemas.microsoft.com/sharepoint/v3" xmlns:ns2="51c0a088-e71b-4a5f-92d7-d6bdc177e787" xmlns:ns3="d4d10a50-05d3-4dc1-98b0-de2573f3a0b5" targetNamespace="http://schemas.microsoft.com/office/2006/metadata/properties" ma:root="true" ma:fieldsID="7d60660f24e4c6ea801e3296e5b175af" ns1:_="" ns2:_="" ns3:_="">
    <xsd:import namespace="http://schemas.microsoft.com/sharepoint/v3"/>
    <xsd:import namespace="51c0a088-e71b-4a5f-92d7-d6bdc177e787"/>
    <xsd:import namespace="d4d10a50-05d3-4dc1-98b0-de2573f3a0b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2:SharedWithUsers" minOccurs="0"/>
                <xsd:element ref="ns2:SharedWithDetails" minOccurs="0"/>
                <xsd:element ref="ns1:_ip_UnifiedCompliancePolicyProperties" minOccurs="0"/>
                <xsd:element ref="ns1:_ip_UnifiedCompliancePolicyUIAc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c0a088-e71b-4a5f-92d7-d6bdc177e787"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cd56d1cb-5821-4de4-b4e9-e631f16be790}" ma:internalName="TaxCatchAll" ma:showField="CatchAllData" ma:web="51c0a088-e71b-4a5f-92d7-d6bdc177e7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4d10a50-05d3-4dc1-98b0-de2573f3a0b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360a6a1c-50a4-4ec0-87e3-f00760ffe76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200CB8AE-FDA7-4E76-BD2A-292E2B53D777}">
  <ds:schemaRefs>
    <ds:schemaRef ds:uri="http://schemas.microsoft.com/sharepoint/v3/contenttype/forms"/>
  </ds:schemaRefs>
</ds:datastoreItem>
</file>

<file path=customXml/itemProps2.xml><?xml version="1.0" encoding="utf-8"?>
<ds:datastoreItem xmlns:ds="http://schemas.openxmlformats.org/officeDocument/2006/customXml" ds:itemID="{ECFB1FDF-2A81-4B10-AB43-57975B42B660}">
  <ds:schemaRefs>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terms/"/>
    <ds:schemaRef ds:uri="http://www.w3.org/XML/1998/namespace"/>
    <ds:schemaRef ds:uri="d4d10a50-05d3-4dc1-98b0-de2573f3a0b5"/>
    <ds:schemaRef ds:uri="51c0a088-e71b-4a5f-92d7-d6bdc177e787"/>
    <ds:schemaRef ds:uri="http://schemas.microsoft.com/sharepoint/v3"/>
    <ds:schemaRef ds:uri="http://purl.org/dc/elements/1.1/"/>
  </ds:schemaRefs>
</ds:datastoreItem>
</file>

<file path=customXml/itemProps3.xml><?xml version="1.0" encoding="utf-8"?>
<ds:datastoreItem xmlns:ds="http://schemas.openxmlformats.org/officeDocument/2006/customXml" ds:itemID="{5CD62723-D1A4-4A2B-B99B-86610D8BE6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1c0a088-e71b-4a5f-92d7-d6bdc177e787"/>
    <ds:schemaRef ds:uri="d4d10a50-05d3-4dc1-98b0-de2573f3a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734820F-39AA-43CE-A529-02E19EF91216}">
  <ds:schemaRefs>
    <ds:schemaRef ds:uri="http://schemas.microsoft.com/sharepoint/events"/>
  </ds:schemaRefs>
</ds:datastoreItem>
</file>

<file path=docMetadata/LabelInfo.xml><?xml version="1.0" encoding="utf-8"?>
<clbl:labelList xmlns:clbl="http://schemas.microsoft.com/office/2020/mipLabelMetadata">
  <clbl:label id="{11d0e217-264e-400a-8ba0-57dcc127d72d}" enabled="0" method="" siteId="{11d0e217-264e-400a-8ba0-57dcc127d72d}" removed="1"/>
  <clbl:label id="{2863bcaf-4433-4a95-89dd-302e4b0159a1}" enabled="0" method="" siteId="{2863bcaf-4433-4a95-89dd-302e4b0159a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SSI</vt:lpstr>
      <vt:lpstr>Certifications</vt:lpstr>
      <vt:lpstr>SAMPLE - Raccoon City</vt:lpstr>
      <vt:lpstr>Subapplicant</vt:lpstr>
      <vt:lpstr>Certifications!Print_Area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Wardell, Sierra (MIL)</dc:creator>
  <cp:keywords/>
  <dc:description/>
  <cp:lastModifiedBy>Dorazio, Derek (NCEM)</cp:lastModifiedBy>
  <cp:revision/>
  <dcterms:created xsi:type="dcterms:W3CDTF">2022-09-09T18:23:39Z</dcterms:created>
  <dcterms:modified xsi:type="dcterms:W3CDTF">2026-10-26T15:55:16Z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0x010100CCA4055BECC0874EB0E069738456469E</vt:lpwstr>
  </property>
  <property fmtid="{D5CDD505-2E9C-101B-9397-08002B2CF9AE}" pid="3" name="MediaServiceImageTags">
    <vt:lpwstr/>
  </property>
</Properties>
</file>